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Stavební - oprava ..." sheetId="2" r:id="rId2"/>
    <sheet name="SO02 - Stavební - oprava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'SO01 - Stavební - oprava ...'!$C$131:$K$408</definedName>
    <definedName name="_xlnm.Print_Area" localSheetId="1">'SO01 - Stavební - oprava ...'!$C$82:$J$113,'SO01 - Stavební - oprava ...'!$C$119:$J$408</definedName>
    <definedName name="_xlnm.Print_Titles" localSheetId="1">'SO01 - Stavební - oprava ...'!$131:$131</definedName>
    <definedName name="_xlnm._FilterDatabase" localSheetId="2" hidden="1">'SO02 - Stavební - oprava ...'!$C$127:$K$219</definedName>
    <definedName name="_xlnm.Print_Area" localSheetId="2">'SO02 - Stavební - oprava ...'!$C$82:$J$109,'SO02 - Stavební - oprava ...'!$C$115:$J$219</definedName>
    <definedName name="_xlnm.Print_Titles" localSheetId="2">'SO02 - Stavební - oprava ...'!$127:$127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7"/>
  <c r="BH217"/>
  <c r="BG217"/>
  <c r="BF217"/>
  <c r="T217"/>
  <c r="T216"/>
  <c r="R217"/>
  <c r="R216"/>
  <c r="P217"/>
  <c r="P216"/>
  <c r="BI213"/>
  <c r="BH213"/>
  <c r="BG213"/>
  <c r="BF213"/>
  <c r="T213"/>
  <c r="T212"/>
  <c r="T211"/>
  <c r="R213"/>
  <c r="R212"/>
  <c r="R211"/>
  <c r="P213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F124"/>
  <c r="F122"/>
  <c r="E120"/>
  <c r="F91"/>
  <c r="F89"/>
  <c r="E87"/>
  <c r="J24"/>
  <c r="E24"/>
  <c r="J125"/>
  <c r="J23"/>
  <c r="J21"/>
  <c r="E21"/>
  <c r="J124"/>
  <c r="J20"/>
  <c r="J18"/>
  <c r="E18"/>
  <c r="F125"/>
  <c r="J17"/>
  <c r="J12"/>
  <c r="J89"/>
  <c r="E7"/>
  <c r="E118"/>
  <c i="2" r="J37"/>
  <c r="J36"/>
  <c i="1" r="AY95"/>
  <c i="2" r="J35"/>
  <c i="1" r="AX95"/>
  <c i="2" r="BI408"/>
  <c r="BH408"/>
  <c r="BG408"/>
  <c r="BF408"/>
  <c r="T408"/>
  <c r="T407"/>
  <c r="R408"/>
  <c r="R407"/>
  <c r="P408"/>
  <c r="P407"/>
  <c r="BI406"/>
  <c r="BH406"/>
  <c r="BG406"/>
  <c r="BF406"/>
  <c r="T406"/>
  <c r="T405"/>
  <c r="T404"/>
  <c r="R406"/>
  <c r="R405"/>
  <c r="R404"/>
  <c r="P406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9"/>
  <c r="BH389"/>
  <c r="BG389"/>
  <c r="BF389"/>
  <c r="T389"/>
  <c r="R389"/>
  <c r="P389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T341"/>
  <c r="R342"/>
  <c r="R341"/>
  <c r="P342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0"/>
  <c r="BH320"/>
  <c r="BG320"/>
  <c r="BF320"/>
  <c r="T320"/>
  <c r="R320"/>
  <c r="P320"/>
  <c r="BI317"/>
  <c r="BH317"/>
  <c r="BG317"/>
  <c r="BF317"/>
  <c r="T317"/>
  <c r="R317"/>
  <c r="P317"/>
  <c r="BI303"/>
  <c r="BH303"/>
  <c r="BG303"/>
  <c r="BF303"/>
  <c r="T303"/>
  <c r="R303"/>
  <c r="P303"/>
  <c r="BI300"/>
  <c r="BH300"/>
  <c r="BG300"/>
  <c r="BF300"/>
  <c r="T300"/>
  <c r="R300"/>
  <c r="P300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1"/>
  <c r="BH281"/>
  <c r="BG281"/>
  <c r="BF281"/>
  <c r="T281"/>
  <c r="R281"/>
  <c r="P281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33"/>
  <c r="BH233"/>
  <c r="BG233"/>
  <c r="BF233"/>
  <c r="T233"/>
  <c r="R233"/>
  <c r="P233"/>
  <c r="BI231"/>
  <c r="BH231"/>
  <c r="BG231"/>
  <c r="BF231"/>
  <c r="T231"/>
  <c r="R231"/>
  <c r="P231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F128"/>
  <c r="F126"/>
  <c r="E124"/>
  <c r="F91"/>
  <c r="F89"/>
  <c r="E87"/>
  <c r="J24"/>
  <c r="E24"/>
  <c r="J129"/>
  <c r="J23"/>
  <c r="J21"/>
  <c r="E21"/>
  <c r="J128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J406"/>
  <c r="BK401"/>
  <c r="BK397"/>
  <c r="J383"/>
  <c r="BK380"/>
  <c r="J375"/>
  <c r="J366"/>
  <c r="J358"/>
  <c r="BK352"/>
  <c r="BK350"/>
  <c r="BK342"/>
  <c r="BK339"/>
  <c r="BK336"/>
  <c r="J330"/>
  <c r="J303"/>
  <c r="BK293"/>
  <c r="BK281"/>
  <c r="J271"/>
  <c r="BK269"/>
  <c r="J268"/>
  <c r="J267"/>
  <c r="BK264"/>
  <c r="BK261"/>
  <c r="BK258"/>
  <c r="BK255"/>
  <c r="J252"/>
  <c r="J249"/>
  <c r="J233"/>
  <c r="J214"/>
  <c r="BK211"/>
  <c r="J207"/>
  <c r="BK205"/>
  <c r="BK200"/>
  <c r="J195"/>
  <c r="BK191"/>
  <c r="BK175"/>
  <c r="J171"/>
  <c r="BK167"/>
  <c r="BK149"/>
  <c r="J403"/>
  <c r="J377"/>
  <c r="J362"/>
  <c r="BK349"/>
  <c r="BK340"/>
  <c r="J320"/>
  <c r="BK303"/>
  <c r="BK408"/>
  <c r="BK402"/>
  <c r="BK400"/>
  <c r="J394"/>
  <c r="J380"/>
  <c r="J374"/>
  <c r="BK358"/>
  <c r="BK351"/>
  <c r="J338"/>
  <c r="J336"/>
  <c r="BK332"/>
  <c r="BK320"/>
  <c r="J300"/>
  <c r="BK289"/>
  <c r="BK271"/>
  <c r="J231"/>
  <c r="BK213"/>
  <c r="J210"/>
  <c r="BK207"/>
  <c r="J205"/>
  <c r="J199"/>
  <c r="BK195"/>
  <c r="J188"/>
  <c r="BK173"/>
  <c r="BK170"/>
  <c r="J168"/>
  <c r="J152"/>
  <c r="BK135"/>
  <c r="BK188"/>
  <c r="J167"/>
  <c r="J146"/>
  <c r="J172"/>
  <c r="BK160"/>
  <c r="BK146"/>
  <c r="J142"/>
  <c r="J135"/>
  <c i="3" r="J210"/>
  <c r="J209"/>
  <c r="J203"/>
  <c r="J198"/>
  <c r="J196"/>
  <c r="J178"/>
  <c r="J163"/>
  <c r="BK153"/>
  <c r="BK145"/>
  <c r="J137"/>
  <c r="J131"/>
  <c r="BK213"/>
  <c r="J207"/>
  <c r="BK202"/>
  <c r="J186"/>
  <c r="BK175"/>
  <c r="J172"/>
  <c r="BK166"/>
  <c r="J164"/>
  <c r="J153"/>
  <c r="BK149"/>
  <c r="BK147"/>
  <c r="J204"/>
  <c r="J199"/>
  <c r="BK183"/>
  <c r="BK172"/>
  <c r="BK148"/>
  <c r="J213"/>
  <c r="J189"/>
  <c r="J175"/>
  <c r="J156"/>
  <c r="BK143"/>
  <c i="2" r="BK403"/>
  <c r="J400"/>
  <c r="BK394"/>
  <c r="BK381"/>
  <c r="BK377"/>
  <c r="BK374"/>
  <c r="BK362"/>
  <c r="J356"/>
  <c r="J351"/>
  <c r="J349"/>
  <c r="J340"/>
  <c r="BK337"/>
  <c r="J332"/>
  <c r="J317"/>
  <c r="J294"/>
  <c r="J289"/>
  <c r="BK273"/>
  <c r="J269"/>
  <c r="BK267"/>
  <c r="BK266"/>
  <c r="J264"/>
  <c r="J261"/>
  <c r="J255"/>
  <c r="BK252"/>
  <c r="J247"/>
  <c r="BK217"/>
  <c r="J213"/>
  <c r="BK210"/>
  <c r="J206"/>
  <c r="J202"/>
  <c r="J198"/>
  <c r="J194"/>
  <c r="J186"/>
  <c r="J173"/>
  <c r="BK168"/>
  <c r="BK153"/>
  <c r="J408"/>
  <c r="BK383"/>
  <c r="BK356"/>
  <c r="J352"/>
  <c r="J342"/>
  <c r="BK338"/>
  <c r="J293"/>
  <c r="J272"/>
  <c r="BK406"/>
  <c r="J397"/>
  <c r="BK390"/>
  <c r="J381"/>
  <c r="BK375"/>
  <c r="BK366"/>
  <c r="J350"/>
  <c r="J339"/>
  <c r="J337"/>
  <c r="BK334"/>
  <c r="BK330"/>
  <c r="BK317"/>
  <c r="J281"/>
  <c r="BK272"/>
  <c r="BK233"/>
  <c r="BK214"/>
  <c r="J211"/>
  <c r="BK206"/>
  <c r="BK202"/>
  <c r="BK198"/>
  <c r="J191"/>
  <c r="BK186"/>
  <c r="BK171"/>
  <c r="J163"/>
  <c r="BK138"/>
  <c r="J175"/>
  <c r="J153"/>
  <c r="J149"/>
  <c r="BK174"/>
  <c r="BK163"/>
  <c r="J157"/>
  <c r="BK247"/>
  <c i="1" r="AS94"/>
  <c i="3" r="BK207"/>
  <c r="BK199"/>
  <c r="BK189"/>
  <c r="BK169"/>
  <c r="BK164"/>
  <c r="BK156"/>
  <c r="J147"/>
  <c r="BK137"/>
  <c r="BK134"/>
  <c r="J217"/>
  <c r="BK210"/>
  <c r="BK204"/>
  <c r="J195"/>
  <c r="BK178"/>
  <c r="J169"/>
  <c r="J166"/>
  <c r="BK163"/>
  <c r="J151"/>
  <c r="BK140"/>
  <c r="BK131"/>
  <c r="BK200"/>
  <c r="BK198"/>
  <c r="J181"/>
  <c r="J149"/>
  <c r="J140"/>
  <c r="J202"/>
  <c r="BK181"/>
  <c r="J167"/>
  <c i="2" r="J402"/>
  <c r="BK389"/>
  <c r="BK369"/>
  <c r="BK353"/>
  <c r="BK346"/>
  <c r="J335"/>
  <c r="BK300"/>
  <c r="J274"/>
  <c r="BK268"/>
  <c r="J266"/>
  <c r="J258"/>
  <c r="BK249"/>
  <c r="BK231"/>
  <c r="J208"/>
  <c r="BK199"/>
  <c r="J174"/>
  <c r="BK152"/>
  <c r="J390"/>
  <c r="J353"/>
  <c r="J334"/>
  <c r="BK274"/>
  <c r="J401"/>
  <c r="J389"/>
  <c r="J369"/>
  <c r="J346"/>
  <c r="BK335"/>
  <c r="BK294"/>
  <c r="J273"/>
  <c r="J217"/>
  <c r="BK208"/>
  <c r="J200"/>
  <c r="BK194"/>
  <c r="BK172"/>
  <c r="BK157"/>
  <c r="J170"/>
  <c r="BK142"/>
  <c r="J160"/>
  <c r="J138"/>
  <c i="3" r="BK217"/>
  <c r="J200"/>
  <c r="J183"/>
  <c r="BK159"/>
  <c r="J143"/>
  <c r="J134"/>
  <c r="BK209"/>
  <c r="BK196"/>
  <c r="BK167"/>
  <c r="J159"/>
  <c r="J148"/>
  <c r="BK203"/>
  <c r="BK195"/>
  <c r="J145"/>
  <c r="BK186"/>
  <c r="BK151"/>
  <c i="2" l="1" r="BK134"/>
  <c r="R134"/>
  <c r="BK141"/>
  <c r="J141"/>
  <c r="J99"/>
  <c r="R141"/>
  <c r="BK156"/>
  <c r="J156"/>
  <c r="J100"/>
  <c r="R156"/>
  <c r="BK166"/>
  <c r="J166"/>
  <c r="J101"/>
  <c r="R166"/>
  <c r="BK204"/>
  <c r="J204"/>
  <c r="J102"/>
  <c r="R204"/>
  <c r="BK212"/>
  <c r="J212"/>
  <c r="J103"/>
  <c r="BK216"/>
  <c r="R216"/>
  <c r="BK345"/>
  <c r="J345"/>
  <c r="J107"/>
  <c r="R345"/>
  <c r="BK357"/>
  <c r="J357"/>
  <c r="J108"/>
  <c r="R357"/>
  <c r="BK376"/>
  <c r="J376"/>
  <c r="J109"/>
  <c r="R376"/>
  <c i="3" r="R182"/>
  <c i="2" r="P134"/>
  <c r="T134"/>
  <c r="P141"/>
  <c r="T141"/>
  <c r="P156"/>
  <c r="T156"/>
  <c r="P166"/>
  <c r="T166"/>
  <c r="P204"/>
  <c r="T204"/>
  <c r="P212"/>
  <c r="R212"/>
  <c r="T212"/>
  <c r="P216"/>
  <c r="T216"/>
  <c r="P345"/>
  <c r="T345"/>
  <c r="P357"/>
  <c r="T357"/>
  <c r="P376"/>
  <c r="T376"/>
  <c i="3" r="BK130"/>
  <c r="J130"/>
  <c r="J98"/>
  <c r="P130"/>
  <c r="R130"/>
  <c r="T130"/>
  <c r="BK146"/>
  <c r="J146"/>
  <c r="J99"/>
  <c r="P146"/>
  <c r="R146"/>
  <c r="T146"/>
  <c r="BK162"/>
  <c r="J162"/>
  <c r="J100"/>
  <c r="P162"/>
  <c r="R162"/>
  <c r="T162"/>
  <c r="BK174"/>
  <c r="J174"/>
  <c r="J103"/>
  <c r="P174"/>
  <c r="R174"/>
  <c r="T174"/>
  <c r="BK182"/>
  <c r="J182"/>
  <c r="J104"/>
  <c r="P182"/>
  <c r="T182"/>
  <c r="BK197"/>
  <c r="J197"/>
  <c r="J105"/>
  <c r="P197"/>
  <c r="R197"/>
  <c r="T197"/>
  <c i="2" r="BK341"/>
  <c r="J341"/>
  <c r="J106"/>
  <c r="BK405"/>
  <c r="J405"/>
  <c r="J111"/>
  <c r="BK407"/>
  <c r="J407"/>
  <c r="J112"/>
  <c i="3" r="BK171"/>
  <c r="J171"/>
  <c r="J101"/>
  <c r="BK212"/>
  <c r="J212"/>
  <c r="J107"/>
  <c r="BK216"/>
  <c r="J216"/>
  <c r="J108"/>
  <c r="E85"/>
  <c r="J91"/>
  <c r="BE140"/>
  <c r="BE149"/>
  <c r="BE172"/>
  <c r="BE178"/>
  <c r="BE183"/>
  <c i="2" r="J216"/>
  <c r="J105"/>
  <c i="3" r="BE143"/>
  <c r="BE159"/>
  <c r="BE169"/>
  <c r="BE189"/>
  <c r="BE202"/>
  <c i="2" r="J134"/>
  <c r="J98"/>
  <c i="3" r="F92"/>
  <c r="J122"/>
  <c r="BE137"/>
  <c r="BE147"/>
  <c r="BE148"/>
  <c r="BE167"/>
  <c r="BE175"/>
  <c r="BE181"/>
  <c r="BE195"/>
  <c r="BE199"/>
  <c r="BE200"/>
  <c r="BE203"/>
  <c r="BE209"/>
  <c r="BE213"/>
  <c r="J92"/>
  <c r="BE131"/>
  <c r="BE134"/>
  <c r="BE145"/>
  <c r="BE151"/>
  <c r="BE153"/>
  <c r="BE156"/>
  <c r="BE163"/>
  <c r="BE164"/>
  <c r="BE166"/>
  <c r="BE186"/>
  <c r="BE196"/>
  <c r="BE198"/>
  <c r="BE204"/>
  <c r="BE207"/>
  <c r="BE210"/>
  <c r="BE217"/>
  <c i="2" r="E122"/>
  <c r="BE153"/>
  <c r="BE157"/>
  <c r="J92"/>
  <c r="J126"/>
  <c r="BE138"/>
  <c r="BE142"/>
  <c r="BE163"/>
  <c r="BE191"/>
  <c r="J91"/>
  <c r="F129"/>
  <c r="BE135"/>
  <c r="BE152"/>
  <c r="BE160"/>
  <c r="BE168"/>
  <c r="BE170"/>
  <c r="BE171"/>
  <c r="BE172"/>
  <c r="BE194"/>
  <c r="BE198"/>
  <c r="BE200"/>
  <c r="BE202"/>
  <c r="BE206"/>
  <c r="BE207"/>
  <c r="BE213"/>
  <c r="BE217"/>
  <c r="BE249"/>
  <c r="BE274"/>
  <c r="BE289"/>
  <c r="BE294"/>
  <c r="BE303"/>
  <c r="BE335"/>
  <c r="BE337"/>
  <c r="BE338"/>
  <c r="BE340"/>
  <c r="BE342"/>
  <c r="BE349"/>
  <c r="BE352"/>
  <c r="BE356"/>
  <c r="BE366"/>
  <c r="BE369"/>
  <c r="BE374"/>
  <c r="BE377"/>
  <c r="BE383"/>
  <c r="BE390"/>
  <c r="BE394"/>
  <c r="BE397"/>
  <c r="BE406"/>
  <c r="BE408"/>
  <c r="BE271"/>
  <c r="BE273"/>
  <c r="BE300"/>
  <c r="BE317"/>
  <c r="BE332"/>
  <c r="BE358"/>
  <c r="BE375"/>
  <c r="BE381"/>
  <c r="BE389"/>
  <c r="BE400"/>
  <c r="BE402"/>
  <c r="BE146"/>
  <c r="BE149"/>
  <c r="BE167"/>
  <c r="BE173"/>
  <c r="BE174"/>
  <c r="BE175"/>
  <c r="BE186"/>
  <c r="BE188"/>
  <c r="BE195"/>
  <c r="BE199"/>
  <c r="BE205"/>
  <c r="BE208"/>
  <c r="BE210"/>
  <c r="BE211"/>
  <c r="BE214"/>
  <c r="BE231"/>
  <c r="BE233"/>
  <c r="BE247"/>
  <c r="BE252"/>
  <c r="BE255"/>
  <c r="BE258"/>
  <c r="BE261"/>
  <c r="BE264"/>
  <c r="BE266"/>
  <c r="BE267"/>
  <c r="BE268"/>
  <c r="BE269"/>
  <c r="BE272"/>
  <c r="BE281"/>
  <c r="BE293"/>
  <c r="BE320"/>
  <c r="BE330"/>
  <c r="BE334"/>
  <c r="BE336"/>
  <c r="BE339"/>
  <c r="BE346"/>
  <c r="BE350"/>
  <c r="BE351"/>
  <c r="BE353"/>
  <c r="BE362"/>
  <c r="BE380"/>
  <c r="BE401"/>
  <c r="BE403"/>
  <c r="F35"/>
  <c i="1" r="BB95"/>
  <c i="2" r="J34"/>
  <c i="1" r="AW95"/>
  <c i="3" r="F37"/>
  <c i="1" r="BD96"/>
  <c i="3" r="F34"/>
  <c i="1" r="BA96"/>
  <c i="2" r="F37"/>
  <c i="1" r="BD95"/>
  <c i="3" r="F35"/>
  <c i="1" r="BB96"/>
  <c i="3" r="J34"/>
  <c i="1" r="AW96"/>
  <c i="2" r="F36"/>
  <c i="1" r="BC95"/>
  <c i="2" r="F34"/>
  <c i="1" r="BA95"/>
  <c i="3" r="F36"/>
  <c i="1" r="BC96"/>
  <c i="3" l="1" r="T173"/>
  <c r="T129"/>
  <c r="T128"/>
  <c r="P173"/>
  <c r="R129"/>
  <c i="2" r="P215"/>
  <c r="P132"/>
  <c i="1" r="AU95"/>
  <c i="2" r="T133"/>
  <c r="P133"/>
  <c r="BK215"/>
  <c r="J215"/>
  <c r="J104"/>
  <c i="3" r="R173"/>
  <c r="P129"/>
  <c r="P128"/>
  <c i="1" r="AU96"/>
  <c i="2" r="T215"/>
  <c r="R215"/>
  <c r="R133"/>
  <c r="R132"/>
  <c r="BK133"/>
  <c r="BK404"/>
  <c r="J404"/>
  <c r="J110"/>
  <c i="3" r="BK129"/>
  <c r="J129"/>
  <c r="J97"/>
  <c r="BK173"/>
  <c r="J173"/>
  <c r="J102"/>
  <c r="BK211"/>
  <c r="J211"/>
  <c r="J106"/>
  <c i="2" r="J33"/>
  <c i="1" r="AV95"/>
  <c r="AT95"/>
  <c r="BB94"/>
  <c r="AX94"/>
  <c i="3" r="J33"/>
  <c i="1" r="AV96"/>
  <c r="AT96"/>
  <c r="BA94"/>
  <c r="W30"/>
  <c r="BC94"/>
  <c r="AY94"/>
  <c r="BD94"/>
  <c r="W33"/>
  <c i="3" r="F33"/>
  <c i="1" r="AZ96"/>
  <c i="2" r="F33"/>
  <c i="1" r="AZ95"/>
  <c i="2" l="1" r="BK132"/>
  <c r="J132"/>
  <c r="J96"/>
  <c r="T132"/>
  <c i="3" r="R128"/>
  <c i="2" r="J133"/>
  <c r="J97"/>
  <c i="3" r="BK128"/>
  <c r="J128"/>
  <c r="J96"/>
  <c i="1" r="AU94"/>
  <c r="W32"/>
  <c r="AW94"/>
  <c r="AK30"/>
  <c r="W31"/>
  <c r="AZ94"/>
  <c r="AV94"/>
  <c r="AK29"/>
  <c i="3" l="1" r="J30"/>
  <c i="1" r="AG96"/>
  <c i="2" r="J30"/>
  <c i="1" r="AG95"/>
  <c r="W29"/>
  <c r="AT94"/>
  <c i="2" l="1" r="J39"/>
  <c i="3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<sst xmlns="http://schemas.openxmlformats.org/spreadsheetml/2006/main">
  <si>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</si>
  <si>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</si>
  <si>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</si>
  <si>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</si>
  <si>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</si>
  <si>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{2cf4593e-21d6-4c85-aa1c-ec3758762688}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</si>
  <si>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</si>
  <si>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</si>
  <si>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</si>
  <si>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</si>
  <si>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</si>
  <si>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</si>
  <si>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</si>
  <si>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</si>
  <si>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378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</si>
  <si>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</si>
  <si>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</si>
  <si>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ZŠ Bělá pod Bezdězem II.etapa</t>
  </si>
  <si>
    <t>KSO:</t>
  </si>
  <si>
    <t>CC-CZ:</t>
  </si>
  <si>
    <t>Místo:</t>
  </si>
  <si>
    <t xml:space="preserve"> </t>
  </si>
  <si>
    <t>Datum:</t>
  </si>
  <si>
    <t>23. 4. 2024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</si>
  <si>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</si>
  <si>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</si>
  <si>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</si>
  <si>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</si>
  <si>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</si>
  <si>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</si>
  <si>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</si>
  <si>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</si>
  <si>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</si>
  <si>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</si>
  <si>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</si>
  <si>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</si>
  <si>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</si>
  <si>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</si>
  <si>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</si>
  <si>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</si>
  <si>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</si>
  <si>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</si>
  <si>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</si>
  <si>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</si>
  <si>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</si>
  <si>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</si>
  <si>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</si>
  <si>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</si>
  <si>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</si>
  <si>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</si>
  <si>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</si>
  <si>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</si>
  <si>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</si>
  <si>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</si>
  <si>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</si>
  <si>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</si>
  <si>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</si>
  <si>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</si>
  <si>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</si>
  <si>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</si>
  <si>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</si>
  <si>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</si>
  <si>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</si>
  <si>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</si>
  <si>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</si>
  <si>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</si>
  <si>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</si>
  <si>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</si>
  <si>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</si>
  <si>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</si>
  <si>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</si>
  <si>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</si>
  <si>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</si>
  <si>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</si>
  <si>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</si>
  <si>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</si>
  <si>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</si>
  <si>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</si>
  <si>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</si>
  <si>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</si>
  <si>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- oprava střechy</t>
  </si>
  <si>
    <t>STA</t>
  </si>
  <si>
    <t>1</t>
  </si>
  <si>
    <t>{ea23716b-40c1-46c6-a53c-eda4a239954f}</t>
  </si>
  <si>
    <t>2</t>
  </si>
  <si>
    <t>SO02</t>
  </si>
  <si>
    <t>Stavební - oprava atiky a fasády</t>
  </si>
  <si>
    <t>{f119269e-8684-4722-89fb-6d01dac5aba5}</t>
  </si>
  <si>
    <t>KRYCÍ LIST SOUPISU PRACÍ</t>
  </si>
  <si>
    <t>Objekt:</t>
  </si>
  <si>
    <t>SO01 - Stavební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</si>
  <si>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</si>
  <si>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</si>
  <si>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</si>
  <si>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</si>
  <si>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</si>
  <si>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</si>
  <si>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</si>
  <si>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</si>
  <si>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</si>
  <si>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</si>
  <si>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</si>
  <si>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</si>
  <si>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</si>
  <si>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</si>
  <si>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</si>
  <si>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</si>
  <si>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</si>
  <si>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</si>
  <si>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</si>
  <si>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</si>
  <si>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</si>
  <si>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</si>
  <si>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</si>
  <si>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</si>
  <si>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</si>
  <si>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</si>
  <si>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</si>
  <si>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</si>
  <si>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</si>
  <si>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</si>
  <si>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</si>
  <si>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</si>
  <si>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</si>
  <si>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</si>
  <si>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</si>
  <si>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</si>
  <si>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</si>
  <si>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</si>
  <si>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</si>
  <si>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</si>
  <si>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</si>
  <si>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 pórobetonových tvárnic hladkých přes P2 do P4 přes 450 do 600 kg/m3 na tenkovrstvou maltu tl 200 mm</t>
  </si>
  <si>
    <t>m2</t>
  </si>
  <si>
    <t>4</t>
  </si>
  <si>
    <t>1313032421</t>
  </si>
  <si>
    <t>VV</t>
  </si>
  <si>
    <t>doplnění zdiva atiky - čela odtokový žlabů</t>
  </si>
  <si>
    <t>(11,11+5,03+7,38+6,1+11,19)*0,5</t>
  </si>
  <si>
    <t>311272225</t>
  </si>
  <si>
    <t>Zdivo z pórobetonových tvárnic hladkých přes P2 do P4 do 450 kg/m3 na tenkovrstvou maltu tl 300 m</t>
  </si>
  <si>
    <t>-1809580331</t>
  </si>
  <si>
    <t>doplnění zdiva pod ztužující ŽB věnec - rohová část pod atikou</t>
  </si>
  <si>
    <t>20*0,25</t>
  </si>
  <si>
    <t>Vodorovné konstrukce</t>
  </si>
  <si>
    <t>411388531</t>
  </si>
  <si>
    <t>Zabetonování otvorů pl do 1 m2 ve stropech</t>
  </si>
  <si>
    <t>m3</t>
  </si>
  <si>
    <t>791819938</t>
  </si>
  <si>
    <t>Zabetonování otvorů ve stropech nebo v klenbách včetně lešení, bednění, odbednění a výztuže (materiál v ceně) ve stropech železobetonových</t>
  </si>
  <si>
    <t>otvor po demontáži výlezu</t>
  </si>
  <si>
    <t>1*1*0,25</t>
  </si>
  <si>
    <t>417321414</t>
  </si>
  <si>
    <t>Ztužující pásy a věnce ze ŽB tř. C 20/25</t>
  </si>
  <si>
    <t>-1795334684</t>
  </si>
  <si>
    <t>ztužující ŽB věnec - rohová část pod atikou</t>
  </si>
  <si>
    <t>0,3*0,25*20</t>
  </si>
  <si>
    <t>5</t>
  </si>
  <si>
    <t>417351115</t>
  </si>
  <si>
    <t>Zřízení bednění ztužujících věnců</t>
  </si>
  <si>
    <t>1737381705</t>
  </si>
  <si>
    <t>20*0,5*2</t>
  </si>
  <si>
    <t>6</t>
  </si>
  <si>
    <t>417351116</t>
  </si>
  <si>
    <t>Odstranění bednění ztužujících věnců</t>
  </si>
  <si>
    <t>-453678182</t>
  </si>
  <si>
    <t>7</t>
  </si>
  <si>
    <t>417361821</t>
  </si>
  <si>
    <t>Výztuž ztužujících pásů a věnců betonářskou ocelí 10 505</t>
  </si>
  <si>
    <t>t</t>
  </si>
  <si>
    <t>1568352365</t>
  </si>
  <si>
    <t>vyztužení ztužujícího ŽB věnce - rohová část pod atikou</t>
  </si>
  <si>
    <t>1,5*60*0,001</t>
  </si>
  <si>
    <t>Úpravy povrchů, podlahy a osazování výplní</t>
  </si>
  <si>
    <t>8</t>
  </si>
  <si>
    <t>622131101</t>
  </si>
  <si>
    <t>Cementový postřik vnějších stěn nanášený celoplošně ručně</t>
  </si>
  <si>
    <t>-1850085890</t>
  </si>
  <si>
    <t>oprava omítky</t>
  </si>
  <si>
    <t>20</t>
  </si>
  <si>
    <t>9</t>
  </si>
  <si>
    <t>622325103</t>
  </si>
  <si>
    <t>Oprava vnější vápenocementové hladké omítky složitosti 1 stěn v rozsahu přes 30 do 50 %</t>
  </si>
  <si>
    <t>-819441871</t>
  </si>
  <si>
    <t xml:space="preserve">lokální oprava omítky fasády </t>
  </si>
  <si>
    <t>10</t>
  </si>
  <si>
    <t>622331121</t>
  </si>
  <si>
    <t>Cementová omítka hladká jednovrstvá vnějších stěn nanášená ručně</t>
  </si>
  <si>
    <t>4529408</t>
  </si>
  <si>
    <t>Ostatní konstrukce a práce, bourání</t>
  </si>
  <si>
    <t>11</t>
  </si>
  <si>
    <t>941211112</t>
  </si>
  <si>
    <t>Montáž lešení řadového rámového lehkého zatížení do 200 kg/m2 š od 0,6 do 0,9 m v přes 10 do 25 m</t>
  </si>
  <si>
    <t>1318153037</t>
  </si>
  <si>
    <t>941211212</t>
  </si>
  <si>
    <t>Příplatek k lešení řadovému rámovému lehkému do 200 kg/m2 š od 0,6 do 0,9 m v přes 10 do 25 m za každý den použití</t>
  </si>
  <si>
    <t>841037559</t>
  </si>
  <si>
    <t>1380,000*60</t>
  </si>
  <si>
    <t>13</t>
  </si>
  <si>
    <t>941211812</t>
  </si>
  <si>
    <t>Demontáž lešení řadového rámového lehkého zatížení do 200 kg/m2 š od 0,6 do 0,9 m v přes 10 do 25 m</t>
  </si>
  <si>
    <t>320413477</t>
  </si>
  <si>
    <t>14</t>
  </si>
  <si>
    <t>944711891-R</t>
  </si>
  <si>
    <t>Zakrytí folií, geotextilií a pomocná podkladní konstrukce z OSB desek v místě montáže lešení na přilehlých střechách</t>
  </si>
  <si>
    <t>soub</t>
  </si>
  <si>
    <t>1227441990</t>
  </si>
  <si>
    <t>15</t>
  </si>
  <si>
    <t>944711895-R</t>
  </si>
  <si>
    <t>Vyčištění stávající plochy střechy tlakovou vodou s mechanickým dočištěním</t>
  </si>
  <si>
    <t>415432230</t>
  </si>
  <si>
    <t>16</t>
  </si>
  <si>
    <t>944711896-R</t>
  </si>
  <si>
    <t>Zjištění funkčnosti prvků odvětrání, vzduchotechniky, antény - vyčištění připojovacího potrubí</t>
  </si>
  <si>
    <t>603843445</t>
  </si>
  <si>
    <t>17</t>
  </si>
  <si>
    <t>944711897-R</t>
  </si>
  <si>
    <t>Nátěr stávajících komínků, stožáru, konstrukce odvětrání a vzduchotechniky</t>
  </si>
  <si>
    <t>761530076</t>
  </si>
  <si>
    <t>18</t>
  </si>
  <si>
    <t>945681115-R</t>
  </si>
  <si>
    <t>Vyrovnání povrchu po vybourání mazaniny, doplnění betonovým potěrem, povrch pásu odvětání a vytvarování žlabu odtoku dešťových vod, zapravení ploch po demontáži nefunkčních prvků</t>
  </si>
  <si>
    <t>-1794328890</t>
  </si>
  <si>
    <t>použití betonového potěru v tl. 0,5-100mm dle potřeby</t>
  </si>
  <si>
    <t>odtokový žlab</t>
  </si>
  <si>
    <t>48*0,5</t>
  </si>
  <si>
    <t>pás odvětrání</t>
  </si>
  <si>
    <t>atikový náběhový pás</t>
  </si>
  <si>
    <t>(48+28,09+2,71+6,1)*0,3</t>
  </si>
  <si>
    <t>plochy po demontáži nefukčních prvků</t>
  </si>
  <si>
    <t>Součet</t>
  </si>
  <si>
    <t>19</t>
  </si>
  <si>
    <t>945681116-R</t>
  </si>
  <si>
    <t>Vyrovnání povrchu zdiva po odbourání oplechování lemování zdí</t>
  </si>
  <si>
    <t>m</t>
  </si>
  <si>
    <t>-2081895649</t>
  </si>
  <si>
    <t>4,74+4,92+5,86+3,89+4,06+4,06+3,89+2,05+6,25</t>
  </si>
  <si>
    <t>962032182</t>
  </si>
  <si>
    <t>Bourání zdiva z pórobetonových tvárnic nebo bloků přes 1 m3</t>
  </si>
  <si>
    <t>-1183711291</t>
  </si>
  <si>
    <t xml:space="preserve">odbourání zdiva pod atikovým pásem - rohová část </t>
  </si>
  <si>
    <t>0,3*0,5*20</t>
  </si>
  <si>
    <t>962032291-R</t>
  </si>
  <si>
    <t>Vyčištění zdiva od nesoudržné malty, podkladní vyrovnání z cementové malty</t>
  </si>
  <si>
    <t>-2086299357</t>
  </si>
  <si>
    <t>vyčištění zdiva po vybourání atiky, podkladní vyrovnání pro založení zdiva - zpětná dozdívka</t>
  </si>
  <si>
    <t>0,3*20</t>
  </si>
  <si>
    <t>22</t>
  </si>
  <si>
    <t>962032295-R</t>
  </si>
  <si>
    <t xml:space="preserve">Vybourání výlezu ocelového, vyřezání rámu, vyčištění hrany střešního panelu pro betonáž </t>
  </si>
  <si>
    <t>kus</t>
  </si>
  <si>
    <t>-792745633</t>
  </si>
  <si>
    <t>23</t>
  </si>
  <si>
    <t>965042241</t>
  </si>
  <si>
    <t>Bourání podkladů pod dlažby nebo mazanin betonových nebo z litého asfaltu tl přes 100 mm pl přes 4 m2</t>
  </si>
  <si>
    <t>669326831</t>
  </si>
  <si>
    <t>vybourání náběhů k závětrnné liště, hrany nároží, vytvarování úžlabí, náběhů k vedlejším objektům, náběhy k výlezu</t>
  </si>
  <si>
    <t>4,8</t>
  </si>
  <si>
    <t>24</t>
  </si>
  <si>
    <t>978036161</t>
  </si>
  <si>
    <t>Otlučení (osekání) cementových omítek vnějších ploch v rozsahu přes 40 do 50 %</t>
  </si>
  <si>
    <t>1185076688</t>
  </si>
  <si>
    <t>25</t>
  </si>
  <si>
    <t>978036191</t>
  </si>
  <si>
    <t>Otlučení (osekání) cementových omítek vnějších ploch v rozsahu přes 80 do 100 %</t>
  </si>
  <si>
    <t>1386304382</t>
  </si>
  <si>
    <t>26</t>
  </si>
  <si>
    <t>993111111</t>
  </si>
  <si>
    <t>Dovoz a odvoz lešení řadového do 10 km včetně naložení a složení</t>
  </si>
  <si>
    <t>2001454611</t>
  </si>
  <si>
    <t>1413</t>
  </si>
  <si>
    <t>27</t>
  </si>
  <si>
    <t>993111119</t>
  </si>
  <si>
    <t>Příplatek k ceně dovozu a odvozu lešení řadového ZKD 10 km přes 10 km</t>
  </si>
  <si>
    <t>-2064273584</t>
  </si>
  <si>
    <t>1413,000*4</t>
  </si>
  <si>
    <t>997</t>
  </si>
  <si>
    <t>Přesun sutě</t>
  </si>
  <si>
    <t>28</t>
  </si>
  <si>
    <t>952902493-R</t>
  </si>
  <si>
    <t>Příplatek za odvoz a uložení na skládce odpady vzniklé při realizaci - obaly, prořezy apod</t>
  </si>
  <si>
    <t>-1275349069</t>
  </si>
  <si>
    <t>29</t>
  </si>
  <si>
    <t>997013213</t>
  </si>
  <si>
    <t>Vnitrostaveništní doprava suti a vybouraných hmot pro budovy v přes 9 do 12 m ručně</t>
  </si>
  <si>
    <t>949676014</t>
  </si>
  <si>
    <t>30</t>
  </si>
  <si>
    <t>997013501</t>
  </si>
  <si>
    <t>Odvoz suti a vybouraných hmot na skládku nebo meziskládku do 1 km se složením</t>
  </si>
  <si>
    <t>417088162</t>
  </si>
  <si>
    <t>31</t>
  </si>
  <si>
    <t>997013509</t>
  </si>
  <si>
    <t>Příplatek k odvozu suti a vybouraných hmot na skládku ZKD 1 km přes 1 km</t>
  </si>
  <si>
    <t>529486176</t>
  </si>
  <si>
    <t>27,865*50</t>
  </si>
  <si>
    <t>32</t>
  </si>
  <si>
    <t>997013631</t>
  </si>
  <si>
    <t>Poplatek za uložení na skládce (skládkovné) stavebního odpadu směsného kód odpadu 17 09 04</t>
  </si>
  <si>
    <t>-1263223565</t>
  </si>
  <si>
    <t>33</t>
  </si>
  <si>
    <t>997013645</t>
  </si>
  <si>
    <t>Poplatek za uložení na skládce (skládkovné) odpadu asfaltového bez dehtu kód odpadu 17 03 02</t>
  </si>
  <si>
    <t>-301198556</t>
  </si>
  <si>
    <t>998</t>
  </si>
  <si>
    <t>Přesun hmot</t>
  </si>
  <si>
    <t>34</t>
  </si>
  <si>
    <t>998018002</t>
  </si>
  <si>
    <t>Přesun hmot pro budovy ruční pro budovy v přes 6 do 12 m</t>
  </si>
  <si>
    <t>2100297056</t>
  </si>
  <si>
    <t>35</t>
  </si>
  <si>
    <t>998018091-R</t>
  </si>
  <si>
    <t>Stavební výtah pro přesun materiálu na plochu střechy - montáž, pronájem, demontáž</t>
  </si>
  <si>
    <t>-1762796239</t>
  </si>
  <si>
    <t>PSV</t>
  </si>
  <si>
    <t>Práce a dodávky PSV</t>
  </si>
  <si>
    <t>712</t>
  </si>
  <si>
    <t>Povlakové krytiny</t>
  </si>
  <si>
    <t>36</t>
  </si>
  <si>
    <t>712310901</t>
  </si>
  <si>
    <t>Provedení údržby povlakové krytiny do 10° za studena nátěrem penetračním</t>
  </si>
  <si>
    <t>-2057434857</t>
  </si>
  <si>
    <t>plocha v místě závětrných lišt</t>
  </si>
  <si>
    <t>(5,03+29,48+3,61+7,38+6,1+11,19+48,65+11,11)*0,5</t>
  </si>
  <si>
    <t>plocha v místě úžlabí, nároží</t>
  </si>
  <si>
    <t>(48*2+7,28+9,5+7,28+0,8*4)*0,5</t>
  </si>
  <si>
    <t>plocha v místě vpustí a komínků odvětrání</t>
  </si>
  <si>
    <t>19*1</t>
  </si>
  <si>
    <t>plocha v místě oprav boulí</t>
  </si>
  <si>
    <t>(265,5+465,4+69,4)*0,1</t>
  </si>
  <si>
    <t>1,2</t>
  </si>
  <si>
    <t>plocha po demontáži výlezu</t>
  </si>
  <si>
    <t>1,1*1,1</t>
  </si>
  <si>
    <t>37</t>
  </si>
  <si>
    <t>M</t>
  </si>
  <si>
    <t>11163150</t>
  </si>
  <si>
    <t>lak penetrační asfaltový</t>
  </si>
  <si>
    <t>75495735</t>
  </si>
  <si>
    <t>224,345*0,00035 'Přepočtené koeficientem množství</t>
  </si>
  <si>
    <t>38</t>
  </si>
  <si>
    <t>712341559</t>
  </si>
  <si>
    <t>Provedení povlakové krytiny střech do 10° pásy NAIP přitavením v plné ploše</t>
  </si>
  <si>
    <t>1112870343</t>
  </si>
  <si>
    <t>39</t>
  </si>
  <si>
    <t>62853003</t>
  </si>
  <si>
    <t>pás asfaltový natavitelný modifikovaný SBS s vložkou ze skleněné tkaniny a spalitelnou PE fólií nebo jemnozrnným minerálním posypem na horním povrchu tl 3,5mm</t>
  </si>
  <si>
    <t>1726655660</t>
  </si>
  <si>
    <t>224,345*1,1 'Přepočtené koeficientem množství</t>
  </si>
  <si>
    <t>40</t>
  </si>
  <si>
    <t>712341591-R</t>
  </si>
  <si>
    <t>Prořezání a vyspravení boulí ve stávající živičné hydroizolaci</t>
  </si>
  <si>
    <t>91591392</t>
  </si>
  <si>
    <t>předpoklad 10% z celkové plochy, tl.živičné izolace cca 20mm</t>
  </si>
  <si>
    <t>(265,5+465,4+69,4)*0,10</t>
  </si>
  <si>
    <t>41</t>
  </si>
  <si>
    <t>712341592-R</t>
  </si>
  <si>
    <t>Vyřezání a odstranění stávající asfaltové krytiny v pásu v místě závětrných lišt, vyrovnání do plochy</t>
  </si>
  <si>
    <t>447602205</t>
  </si>
  <si>
    <t>předpokládaná tl.krytiny 20mm</t>
  </si>
  <si>
    <t>5,03+29,48+3,61+7,38+6,1+11,19+48,65+11,11</t>
  </si>
  <si>
    <t>42</t>
  </si>
  <si>
    <t>712341593-R</t>
  </si>
  <si>
    <t>Vyřezání a odstranění stávající asfaltové krytiny v pásu v místě nároží, úžlabí a vpusti, vyrovnání do plochy</t>
  </si>
  <si>
    <t>1337825052</t>
  </si>
  <si>
    <t>48*2+7,28+9,5+7,28+0,8*4</t>
  </si>
  <si>
    <t>43</t>
  </si>
  <si>
    <t>712363005</t>
  </si>
  <si>
    <t>Provedení povlakové krytiny střech do 10° navařením fólie PVC na oplechování v plné ploše</t>
  </si>
  <si>
    <t>1335979286</t>
  </si>
  <si>
    <t>materiál počítán do celkové výměry plochy střechy</t>
  </si>
  <si>
    <t>65</t>
  </si>
  <si>
    <t>44</t>
  </si>
  <si>
    <t>712363103</t>
  </si>
  <si>
    <t>Provedení povlakové krytiny střech do 10° ukotvení fólie talířovou hmoždinkou do betonu nebo ŽB</t>
  </si>
  <si>
    <t>71661456</t>
  </si>
  <si>
    <t>množství bude určeno dle kotevního plánu dodaného výrobce kotevních prvků</t>
  </si>
  <si>
    <t>4800</t>
  </si>
  <si>
    <t>45</t>
  </si>
  <si>
    <t>56280141</t>
  </si>
  <si>
    <t>hmoždinka teleskopická pro kotvení povlakových hydroizolací dl 105mm využitelná dl 90mm</t>
  </si>
  <si>
    <t>1199078758</t>
  </si>
  <si>
    <t>4800*1,05 'Přepočtené koeficientem množství</t>
  </si>
  <si>
    <t>46</t>
  </si>
  <si>
    <t>712363115</t>
  </si>
  <si>
    <t>Provedení povlakové krytiny střech do 10° zaizolování prostupů kruhového průřezu D do 300 mm</t>
  </si>
  <si>
    <t>368480900</t>
  </si>
  <si>
    <t>47</t>
  </si>
  <si>
    <t>28342015</t>
  </si>
  <si>
    <t>manžeta těsnící pro prostupy hydroizolací z PVC uzavřená kruhová vnitřní průměr 200</t>
  </si>
  <si>
    <t>-1828732151</t>
  </si>
  <si>
    <t>48</t>
  </si>
  <si>
    <t>712363116</t>
  </si>
  <si>
    <t>Provedení povlakové krytiny střech do 10° zaizolování prostupů kruhového průřezu D přes 300 do 500 mm</t>
  </si>
  <si>
    <t>-347460692</t>
  </si>
  <si>
    <t>49</t>
  </si>
  <si>
    <t>28322058</t>
  </si>
  <si>
    <t>fólie hydroizolační střešní mPVC nevyztužená určená na detaily šedá tl 1,5mm</t>
  </si>
  <si>
    <t>-918627593</t>
  </si>
  <si>
    <t>12*0,88 'Přepočtené koeficientem množství</t>
  </si>
  <si>
    <t>50</t>
  </si>
  <si>
    <t>712363122</t>
  </si>
  <si>
    <t>Provedení povlakové krytiny střech do 10° provedení rohů a koutů navařením izolačních tvarovek</t>
  </si>
  <si>
    <t>-1053551580</t>
  </si>
  <si>
    <t>51</t>
  </si>
  <si>
    <t>28322070</t>
  </si>
  <si>
    <t>roh vnitřní pro střešní fólie mPVC šedé</t>
  </si>
  <si>
    <t>-1025291350</t>
  </si>
  <si>
    <t>52</t>
  </si>
  <si>
    <t>28322071</t>
  </si>
  <si>
    <t>roh vnější pro střešní fólie mPVC šedá</t>
  </si>
  <si>
    <t>-1644144495</t>
  </si>
  <si>
    <t>53</t>
  </si>
  <si>
    <t>712363352</t>
  </si>
  <si>
    <t>Povlakové krytiny střech do 10° z tvarovaných poplastovaných lišt délky 2 m koutová lišta vnitřní rš 100 mm</t>
  </si>
  <si>
    <t>-608250256</t>
  </si>
  <si>
    <t>29,48+3,61+48,65</t>
  </si>
  <si>
    <t>11,11+5,03+7,38+6,1+11,19</t>
  </si>
  <si>
    <t>7,28+9,57+7,28</t>
  </si>
  <si>
    <t>1,8+2,43+0,5</t>
  </si>
  <si>
    <t>2,72+1,84+2,72</t>
  </si>
  <si>
    <t>54</t>
  </si>
  <si>
    <t>712363353</t>
  </si>
  <si>
    <t>Povlakové krytiny střech do 10° z tvarovaných poplastovaných lišt délky 2 m koutová lišta vnější rš 100 mm</t>
  </si>
  <si>
    <t>-821890934</t>
  </si>
  <si>
    <t>48*2</t>
  </si>
  <si>
    <t>55</t>
  </si>
  <si>
    <t>712363354</t>
  </si>
  <si>
    <t>Povlakové krytiny střech do 10° z tvarovaných poplastovaných lišt délky 2 m stěnová lišta vyhnutá rš 70 mm</t>
  </si>
  <si>
    <t>-648199331</t>
  </si>
  <si>
    <t>1,57</t>
  </si>
  <si>
    <t>56</t>
  </si>
  <si>
    <t>712363356</t>
  </si>
  <si>
    <t>Povlakové krytiny střech do 10° z tvarovaných poplastovaných lišt délky 2 m okapnice široká rš 200 mm</t>
  </si>
  <si>
    <t>-283539732</t>
  </si>
  <si>
    <t>57</t>
  </si>
  <si>
    <t>712363359</t>
  </si>
  <si>
    <t>Povlakové krytiny střech do 10° z tvarovaných poplastovaných lišt délky 2 m závětrná lišta rš 300 mm</t>
  </si>
  <si>
    <t>414756884</t>
  </si>
  <si>
    <t>9,57</t>
  </si>
  <si>
    <t>3,01+2,43+3,01</t>
  </si>
  <si>
    <t>58</t>
  </si>
  <si>
    <t>712363404</t>
  </si>
  <si>
    <t>Provedení povlak krytiny mechanicky kotvenou do betonu TI tl do 100 mm vnitřní pole, budova v do 18 m</t>
  </si>
  <si>
    <t>-334645163</t>
  </si>
  <si>
    <t>plocha střechy - vnitřní pole 60% z celkové plochy</t>
  </si>
  <si>
    <t>(265,5+465,4+69,4)*0,6</t>
  </si>
  <si>
    <t>59</t>
  </si>
  <si>
    <t>712363405</t>
  </si>
  <si>
    <t>Provedení povlak krytiny mechanicky kotvenou do betonu TI tl do 100 mm krajní pole, budova v do 18 m</t>
  </si>
  <si>
    <t>-10770222</t>
  </si>
  <si>
    <t>plocha střechy - krajní pole 40% z celkové plochy</t>
  </si>
  <si>
    <t>(265,5+465,4+69,4)*0,4</t>
  </si>
  <si>
    <t>plocha atiky s vytažením na svislé strany</t>
  </si>
  <si>
    <t>(29,48+3,61+48,65)*(0,36+0,2)</t>
  </si>
  <si>
    <t>(11,11+5,03+7,38+6,1+11,19)*(0,2+0,5)</t>
  </si>
  <si>
    <t>plocha boků nástavby</t>
  </si>
  <si>
    <t>7,28*((0,3+0,7)/2)*2</t>
  </si>
  <si>
    <t>9,57*0,4</t>
  </si>
  <si>
    <t>vytažení na zdivo strojovny</t>
  </si>
  <si>
    <t>(1,8+2,43+0,5)*0,25</t>
  </si>
  <si>
    <t>střecha strojovny</t>
  </si>
  <si>
    <t>3,01*2,43</t>
  </si>
  <si>
    <t>60</t>
  </si>
  <si>
    <t>28322013</t>
  </si>
  <si>
    <t>fólie hydroizolační střešní mPVC mechanicky kotvená barevná tl 1,5mm</t>
  </si>
  <si>
    <t>-120294499</t>
  </si>
  <si>
    <t>480,18+414,066</t>
  </si>
  <si>
    <t>894,246*1,1655 'Přepočtené koeficientem množství</t>
  </si>
  <si>
    <t>61</t>
  </si>
  <si>
    <t>712363491-R</t>
  </si>
  <si>
    <t>Příplatek za provedení povlakové krytiny vytažením na konstrukce folií se svařovanými spoji</t>
  </si>
  <si>
    <t>776454988</t>
  </si>
  <si>
    <t>7,28*2</t>
  </si>
  <si>
    <t>9,57*2</t>
  </si>
  <si>
    <t>62</t>
  </si>
  <si>
    <t>712391171</t>
  </si>
  <si>
    <t>Provedení povlakové krytiny střech do 10° podkladní textilní vrstvy</t>
  </si>
  <si>
    <t>1332056531</t>
  </si>
  <si>
    <t>63</t>
  </si>
  <si>
    <t>69311175</t>
  </si>
  <si>
    <t>geotextilie PP s ÚV stabilizací 500g/m2</t>
  </si>
  <si>
    <t>1067130889</t>
  </si>
  <si>
    <t>894,246*1,155 'Přepočtené koeficientem množství</t>
  </si>
  <si>
    <t>64</t>
  </si>
  <si>
    <t>712391191-R</t>
  </si>
  <si>
    <t>Příplatek za provedení povlakové krytiny vytažením na konstrukce textilií</t>
  </si>
  <si>
    <t>854147775</t>
  </si>
  <si>
    <t>712861780-R</t>
  </si>
  <si>
    <t>Přířez střešní folie 200x200mm podklad pro podpěru vedení hromosvodu</t>
  </si>
  <si>
    <t>-913386641</t>
  </si>
  <si>
    <t>66</t>
  </si>
  <si>
    <t>712998202</t>
  </si>
  <si>
    <t>Montáž bezpečnostního přepadu z PVC DN 125</t>
  </si>
  <si>
    <t>1430780171</t>
  </si>
  <si>
    <t>67</t>
  </si>
  <si>
    <t>28342773</t>
  </si>
  <si>
    <t>přepad bezpečnostní atikový DN 125 s manžetou pro hydroizolaci z PVC-P</t>
  </si>
  <si>
    <t>-1726417644</t>
  </si>
  <si>
    <t>68</t>
  </si>
  <si>
    <t>721363495-R</t>
  </si>
  <si>
    <t>Příplatek za vytažení povlakové krytiny (těsnící manžety) na prvky vzduchotechniky, kanalizace průměr větší než 300mm</t>
  </si>
  <si>
    <t>-1535957596</t>
  </si>
  <si>
    <t>69</t>
  </si>
  <si>
    <t>721363496-R</t>
  </si>
  <si>
    <t>Příplatek za úpravu napojení na stěnu strojovny a prahu vstupních dveří</t>
  </si>
  <si>
    <t>-1203624703</t>
  </si>
  <si>
    <t>70</t>
  </si>
  <si>
    <t>998712122</t>
  </si>
  <si>
    <t>Přesun hmot tonážní pro krytiny povlakové ruční v objektech v přes 6 do 12 m</t>
  </si>
  <si>
    <t>-1797011881</t>
  </si>
  <si>
    <t>713</t>
  </si>
  <si>
    <t>Izolace tepelné</t>
  </si>
  <si>
    <t>71</t>
  </si>
  <si>
    <t>713100931</t>
  </si>
  <si>
    <t>Příplatek k opravě izolací tepelných vyspravení stěn za správkový kus</t>
  </si>
  <si>
    <t>-1845592363</t>
  </si>
  <si>
    <t>doplnění izolantu soklu strojovny podklad pro vytažení střešní krytiny na stěnu, začištění omítky</t>
  </si>
  <si>
    <t>721</t>
  </si>
  <si>
    <t>Zdravotechnika - vnitřní kanalizace</t>
  </si>
  <si>
    <t>72</t>
  </si>
  <si>
    <t>721210823</t>
  </si>
  <si>
    <t>Demontáž vpustí střešních DN 125</t>
  </si>
  <si>
    <t>324936134</t>
  </si>
  <si>
    <t>demontáž vpustí s vyřezáním z asfaltové krytiny</t>
  </si>
  <si>
    <t>73</t>
  </si>
  <si>
    <t>721210825-R</t>
  </si>
  <si>
    <t>Demontáž odvětrání kanalizace a vzduchotechniky, vyřezání z asfaltové krytiny</t>
  </si>
  <si>
    <t>-230586910</t>
  </si>
  <si>
    <t>74</t>
  </si>
  <si>
    <t>721210891-R</t>
  </si>
  <si>
    <t>Vybourání potrubí střešních vpustí, odvětrání kanalizace a vzduchotecniky pod strop posledního podlaží</t>
  </si>
  <si>
    <t>493146659</t>
  </si>
  <si>
    <t>75</t>
  </si>
  <si>
    <t>721210892-R</t>
  </si>
  <si>
    <t>Úprava napojení střešních vpustí, odvětrání kanalizace a vzduchotechniky včetně dodávky potrubí, betonáž</t>
  </si>
  <si>
    <t>786942180</t>
  </si>
  <si>
    <t>76</t>
  </si>
  <si>
    <t>721233112</t>
  </si>
  <si>
    <t>Střešní vtok polypropylen PP pro ploché střechy svislý odtok DN 110</t>
  </si>
  <si>
    <t>-378905889</t>
  </si>
  <si>
    <t>77</t>
  </si>
  <si>
    <t>721273153</t>
  </si>
  <si>
    <t>Hlavice ventilační polypropylen PP DN 110</t>
  </si>
  <si>
    <t>1219068663</t>
  </si>
  <si>
    <t>souprava ventilační střešní PP DN 110 s manžetou PVC-P</t>
  </si>
  <si>
    <t>78</t>
  </si>
  <si>
    <t>998721122</t>
  </si>
  <si>
    <t>Přesun hmot tonážní pro vnitřní kanalizaci ruční v objektech v přes 6 do 12 m</t>
  </si>
  <si>
    <t>2111249750</t>
  </si>
  <si>
    <t>762</t>
  </si>
  <si>
    <t>Konstrukce tesařské</t>
  </si>
  <si>
    <t>79</t>
  </si>
  <si>
    <t>762361311</t>
  </si>
  <si>
    <t>Konstrukční a vyrovnávací vrstva pod klempířské prvky (atiky) z desek dřevoštěpkových tl 18 mm</t>
  </si>
  <si>
    <t>-711791217</t>
  </si>
  <si>
    <t>(29,48+3,61+6,1+48)*0,5</t>
  </si>
  <si>
    <t>((2,43+3,01)*2)*0,5</t>
  </si>
  <si>
    <t>80</t>
  </si>
  <si>
    <t>762361394-R</t>
  </si>
  <si>
    <t>Osazení hranolů dřevěných podkladních 100x50mm, impregnovaných, mechanicky kotvených, zajištění spádu</t>
  </si>
  <si>
    <t>-1670202174</t>
  </si>
  <si>
    <t>vytvoření atikového pásu, hrana střechy strojovny, vyčištění a vyrovnání podkladu pro osazení</t>
  </si>
  <si>
    <t>(2,43+3,01)*2</t>
  </si>
  <si>
    <t>81</t>
  </si>
  <si>
    <t>762361395-R</t>
  </si>
  <si>
    <t>Osazení hranolů dřevěných podkladních 100x100mm, impregnovaných, mechanicky kotvených, zajištění spádu</t>
  </si>
  <si>
    <t>810001465</t>
  </si>
  <si>
    <t>vytvoření atikového pásu, spád horní plochy na střešní krytinu</t>
  </si>
  <si>
    <t>29,48+3,61+6,1+48</t>
  </si>
  <si>
    <t>82</t>
  </si>
  <si>
    <t>60516106</t>
  </si>
  <si>
    <t>řezivo borové sušené tl 50mm</t>
  </si>
  <si>
    <t>1290500436</t>
  </si>
  <si>
    <t>10,8*0,1*0,05</t>
  </si>
  <si>
    <t>87,19*0,1*0,1</t>
  </si>
  <si>
    <t>0,926*1,1 'Přepočtené koeficientem množství</t>
  </si>
  <si>
    <t>83</t>
  </si>
  <si>
    <t>762395090-R</t>
  </si>
  <si>
    <t>Spojovací prostředky krovů, bednění, laťování, nadstřešních konstrukcí</t>
  </si>
  <si>
    <t>-1673816992</t>
  </si>
  <si>
    <t>84</t>
  </si>
  <si>
    <t>998762122</t>
  </si>
  <si>
    <t>Přesun hmot tonážní pro kce tesařské ruční v objektech v přes 6 do 12 m</t>
  </si>
  <si>
    <t>-1437428407</t>
  </si>
  <si>
    <t>764</t>
  </si>
  <si>
    <t>Konstrukce klempířské</t>
  </si>
  <si>
    <t>85</t>
  </si>
  <si>
    <t>764001821</t>
  </si>
  <si>
    <t>Demontáž krytiny ze svitků nebo tabulí do suti</t>
  </si>
  <si>
    <t>-963760044</t>
  </si>
  <si>
    <t>2,72*1,84</t>
  </si>
  <si>
    <t>86</t>
  </si>
  <si>
    <t>764002811</t>
  </si>
  <si>
    <t>Demontáž okapového plechu do suti v krytině povlakové</t>
  </si>
  <si>
    <t>-468730093</t>
  </si>
  <si>
    <t>87</t>
  </si>
  <si>
    <t>764002841</t>
  </si>
  <si>
    <t>Demontáž oplechování horních ploch zdí a nadezdívek do suti</t>
  </si>
  <si>
    <t>942610879</t>
  </si>
  <si>
    <t>88</t>
  </si>
  <si>
    <t>764002871</t>
  </si>
  <si>
    <t>Demontáž lemování zdí do suti</t>
  </si>
  <si>
    <t>886180487</t>
  </si>
  <si>
    <t>demontáž lemování zdi stěna strojovny</t>
  </si>
  <si>
    <t>1,5</t>
  </si>
  <si>
    <t>demontáž oplechování čela atiky včetně podkladních prvků</t>
  </si>
  <si>
    <t>5,03+29,48+3,61+7,38+6,1+11,19+48,65+11,11+9,57</t>
  </si>
  <si>
    <t>89</t>
  </si>
  <si>
    <t>764004801</t>
  </si>
  <si>
    <t>Demontáž podokapního žlabu do suti</t>
  </si>
  <si>
    <t>-1248611512</t>
  </si>
  <si>
    <t>90</t>
  </si>
  <si>
    <t>764011401</t>
  </si>
  <si>
    <t>Podkladní plech z PZ plechu pro hřebeny, nároží, úžlabí nebo okapové hrany tl 0,55 mm rš 150 mm</t>
  </si>
  <si>
    <t>1368982868</t>
  </si>
  <si>
    <t>91</t>
  </si>
  <si>
    <t>764222401</t>
  </si>
  <si>
    <t>Oplechování štítu závětrnou lištou z Al plechu rš 160 mm</t>
  </si>
  <si>
    <t>-432376051</t>
  </si>
  <si>
    <t xml:space="preserve">závětrná lišta strojovna </t>
  </si>
  <si>
    <t>92</t>
  </si>
  <si>
    <t>764222406</t>
  </si>
  <si>
    <t>Oplechování štítu závětrnou lištou z Al plechu rš 500 mm</t>
  </si>
  <si>
    <t>-2018955169</t>
  </si>
  <si>
    <t>oplechování čela atiky</t>
  </si>
  <si>
    <t>93</t>
  </si>
  <si>
    <t>764521403</t>
  </si>
  <si>
    <t>Žlab podokapní půlkruhový z Al plechu rš 250 mm</t>
  </si>
  <si>
    <t>1303855848</t>
  </si>
  <si>
    <t>94</t>
  </si>
  <si>
    <t>764521443</t>
  </si>
  <si>
    <t>Kotlík oválný (trychtýřový) pro podokapní žlaby z Al plechu 250/80 mm</t>
  </si>
  <si>
    <t>-95344691</t>
  </si>
  <si>
    <t>95</t>
  </si>
  <si>
    <t>764528421</t>
  </si>
  <si>
    <t>Svody kruhové včetně objímek, kolen, odskoků z Al plechu průměru 80 mm</t>
  </si>
  <si>
    <t>301766426</t>
  </si>
  <si>
    <t>96</t>
  </si>
  <si>
    <t>998764122</t>
  </si>
  <si>
    <t>Přesun hmot tonážní pro konstrukce klempířské ruční v objektech v přes 6 do 12 m</t>
  </si>
  <si>
    <t>-398772600</t>
  </si>
  <si>
    <t>Práce a dodávky M</t>
  </si>
  <si>
    <t>21-M</t>
  </si>
  <si>
    <t>Elektromontáže</t>
  </si>
  <si>
    <t>97</t>
  </si>
  <si>
    <t>210293008-R</t>
  </si>
  <si>
    <t xml:space="preserve">Demontáž a zpětná montáž hromosvodu střechy a stěn, nové kotvení, dílčí revize </t>
  </si>
  <si>
    <t>-220496040</t>
  </si>
  <si>
    <t>VRN</t>
  </si>
  <si>
    <t>Vedlejší rozpočtové náklady</t>
  </si>
  <si>
    <t>98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</si>
  <si>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</si>
  <si>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</si>
  <si>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</si>
  <si>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1294049160</t>
  </si>
  <si>
    <t>SO02 - Stavební - oprava atiky a fasády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</si>
  <si>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</si>
  <si>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</si>
  <si>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</si>
  <si>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VRN7 - Provozní vlivy</t>
  </si>
  <si>
    <t xml:space="preserve">    VRN9 - Ostatní náklady</t>
  </si>
  <si>
    <t>612315416</t>
  </si>
  <si>
    <t>Oprava vnitřní vápenné hladké omítky stěn v rozsahu plochy do 10 % s celoplošným přeštukováním</t>
  </si>
  <si>
    <t>69473320</t>
  </si>
  <si>
    <t>oprava omítky parapetního zdiva po vyztužení pruty</t>
  </si>
  <si>
    <t>612335111</t>
  </si>
  <si>
    <t>Cementová hladká omítka rýh ve stěnách š do 150 mm</t>
  </si>
  <si>
    <t>19080139</t>
  </si>
  <si>
    <t>oprava omítky fasádního zdiva po vyztužení pruty</t>
  </si>
  <si>
    <t>622125111</t>
  </si>
  <si>
    <t>Vyplnění spár cementovou maltou vnějších stěn z tvárnic nebo kamene</t>
  </si>
  <si>
    <t>-42948222</t>
  </si>
  <si>
    <t>vyplnění vyškrabaných nesoudržných spár zdiva porobetonového</t>
  </si>
  <si>
    <t>622326359</t>
  </si>
  <si>
    <t>Oprava vnější vápenocementové omítky s celoplošným přeštukováním členitosti 2 v rozsahu přes 80 do 100 %</t>
  </si>
  <si>
    <t>-1266250035</t>
  </si>
  <si>
    <t>předpoklad nové omítky meziokenních sloupů</t>
  </si>
  <si>
    <t>(0,2+0,6+0,2)*1,5*10</t>
  </si>
  <si>
    <t>622326396-R</t>
  </si>
  <si>
    <t>Podkladní cementová malta pro osazení ocelového prvku pro sepnutí meziokenního sloupu</t>
  </si>
  <si>
    <t>-797509332</t>
  </si>
  <si>
    <t>1,5*4*10</t>
  </si>
  <si>
    <t>622326397-R</t>
  </si>
  <si>
    <t>Oprava vnitřní vápennocementové omítky po osazení ocelového prvku, celoplošný štuk</t>
  </si>
  <si>
    <t>1868484624</t>
  </si>
  <si>
    <t>952901108</t>
  </si>
  <si>
    <t>Čištění budov omytí dvojitých nebo zdvojených oken nebo balkonových dveří pl přes 2,5 m2</t>
  </si>
  <si>
    <t>1343089645</t>
  </si>
  <si>
    <t>971038191-R</t>
  </si>
  <si>
    <t>Vybourání / vyvrtání otvorů pro protažení ocelových výztuh podél okenního rámu 6x2kusy</t>
  </si>
  <si>
    <t>-1892714961</t>
  </si>
  <si>
    <t>971038192-R</t>
  </si>
  <si>
    <t>Odsekání rohů omítky (zdiva) vnitřní / vnější pro osazení L50/50/5mm - výztuhy meziokenních sloupů</t>
  </si>
  <si>
    <t>1160185930</t>
  </si>
  <si>
    <t>1,5*4*10,000</t>
  </si>
  <si>
    <t>971038193-R</t>
  </si>
  <si>
    <t>Vysekání rýhy v omítce vnitřní / vnější pro osazení pásovniny 50/5mm - výztuhy meziokenních sloupů</t>
  </si>
  <si>
    <t>-1235833313</t>
  </si>
  <si>
    <t>(0,1+0,59+0,1)*12*10</t>
  </si>
  <si>
    <t>65489463</t>
  </si>
  <si>
    <t>předpoklad otlučení omítky meziokenních sloupů</t>
  </si>
  <si>
    <t>985141111</t>
  </si>
  <si>
    <t>Vyčištění trhlin a dutin ve zdivu š do 30 mm hl do 150 mm</t>
  </si>
  <si>
    <t>-465653575</t>
  </si>
  <si>
    <t>vyčištění spár zdiva meziokenních sloupů</t>
  </si>
  <si>
    <t>985441124</t>
  </si>
  <si>
    <t>Přídavná šroubovitá nerezová výztuž 2 táhla D 10 mm v drážce v cihelném zdivu hl do 70 mm</t>
  </si>
  <si>
    <t>-1480305094</t>
  </si>
  <si>
    <t xml:space="preserve">oprava trhlin zdiva parapetu a  v ploše na fasádě - vyfrézování, vyčištění, výztuž, zálivka </t>
  </si>
  <si>
    <t>427425911</t>
  </si>
  <si>
    <t>997013219</t>
  </si>
  <si>
    <t>Příplatek k vnitrostaveništní dopravě suti a vybouraných hmot za zvětšenou dopravu suti ZKD 10 m</t>
  </si>
  <si>
    <t>1682794415</t>
  </si>
  <si>
    <t>1,051*5</t>
  </si>
  <si>
    <t>589130977</t>
  </si>
  <si>
    <t>-1307957661</t>
  </si>
  <si>
    <t>1,051*40</t>
  </si>
  <si>
    <t>-1130014854</t>
  </si>
  <si>
    <t>1,051</t>
  </si>
  <si>
    <t>-361544217</t>
  </si>
  <si>
    <t>767</t>
  </si>
  <si>
    <t>Konstrukce zámečnické</t>
  </si>
  <si>
    <t>767995114</t>
  </si>
  <si>
    <t>Montáž atypických zámečnických konstrukcí hm přes 20 do 50 kg</t>
  </si>
  <si>
    <t>kg</t>
  </si>
  <si>
    <t>1587054588</t>
  </si>
  <si>
    <t>ocelový prvek pro sepnutí meziokenního sloupu</t>
  </si>
  <si>
    <t>43,3*10</t>
  </si>
  <si>
    <t>59632122-R</t>
  </si>
  <si>
    <t>ocelový prvek svařený pro sepnutí meziokenního sloupu, L50/50/5-1500mm-4kusy, pásovina 50/5-290mm-12kusů, pásovina 50/5-590mm-12kusů, částečně svařovaná na místě</t>
  </si>
  <si>
    <t>135041116</t>
  </si>
  <si>
    <t>ocelový provek pro sepnutí meziokenní vyzdívky, v místě meziokenní vyzdívky napojené na ŽB sloup je možné ocel.pásovinu nahradit roxorem pr.10mm</t>
  </si>
  <si>
    <t>998767122</t>
  </si>
  <si>
    <t>Přesun hmot tonážní pro zámečnické konstrukce ruční v objektech v přes 6 do 12 m</t>
  </si>
  <si>
    <t>855808234</t>
  </si>
  <si>
    <t>783</t>
  </si>
  <si>
    <t>Dokončovací práce - nátěry</t>
  </si>
  <si>
    <t>783301303</t>
  </si>
  <si>
    <t>Bezoplachové odrezivění zámečnických konstrukcí</t>
  </si>
  <si>
    <t>-799725178</t>
  </si>
  <si>
    <t>2,48*10</t>
  </si>
  <si>
    <t>783314203</t>
  </si>
  <si>
    <t>Základní antikorozní jednonásobný syntetický samozákladující nátěr zámečnických konstrukcí</t>
  </si>
  <si>
    <t>-1348365287</t>
  </si>
  <si>
    <t>783801403</t>
  </si>
  <si>
    <t>Oprášení omítek před provedením nátěru</t>
  </si>
  <si>
    <t>-1078121428</t>
  </si>
  <si>
    <t>nátěr nové omítky meziokenních sloupů</t>
  </si>
  <si>
    <t>napojení na okolní konstrukce</t>
  </si>
  <si>
    <t>783823165</t>
  </si>
  <si>
    <t>Penetrační silikonový nátěr omítek stupně členitosti 3</t>
  </si>
  <si>
    <t>-1757895547</t>
  </si>
  <si>
    <t>783827445</t>
  </si>
  <si>
    <t>Krycí dvojnásobný silikonový nátěr omítek stupně členitosti 3</t>
  </si>
  <si>
    <t>1367275073</t>
  </si>
  <si>
    <t>784</t>
  </si>
  <si>
    <t>Dokončovací práce - malby a tapety</t>
  </si>
  <si>
    <t>784111001</t>
  </si>
  <si>
    <t>Oprášení (ometení ) podkladu v místnostech v do 3,80 m</t>
  </si>
  <si>
    <t>1935869579</t>
  </si>
  <si>
    <t>784171001</t>
  </si>
  <si>
    <t>Olepování vnitřních ploch páskou v místnostech v do 3,80 m</t>
  </si>
  <si>
    <t>-1294017139</t>
  </si>
  <si>
    <t>58124838</t>
  </si>
  <si>
    <t>páska maskovací krepová pro malířské potřeby š 50mm</t>
  </si>
  <si>
    <t>2079338608</t>
  </si>
  <si>
    <t>60*1,05 'Přepočtené koeficientem množství</t>
  </si>
  <si>
    <t>784171101</t>
  </si>
  <si>
    <t>Zakrytí vnitřních podlah včetně pozdějšího odkrytí</t>
  </si>
  <si>
    <t>785399881</t>
  </si>
  <si>
    <t>784171111</t>
  </si>
  <si>
    <t>Zakrytí vnitřních ploch stěn v místnostech v do 3,80 m</t>
  </si>
  <si>
    <t>1369976637</t>
  </si>
  <si>
    <t>58124844</t>
  </si>
  <si>
    <t>fólie pro malířské potřeby zakrývací tl 25µ 4x5m</t>
  </si>
  <si>
    <t>2112690496</t>
  </si>
  <si>
    <t>200</t>
  </si>
  <si>
    <t>200*1,05 'Přepočtené koeficientem množství</t>
  </si>
  <si>
    <t>784181101</t>
  </si>
  <si>
    <t>Základní akrylátová jednonásobná bezbarvá penetrace podkladu v místnostech v do 3,80 m</t>
  </si>
  <si>
    <t>1432370939</t>
  </si>
  <si>
    <t>150</t>
  </si>
  <si>
    <t>784191007</t>
  </si>
  <si>
    <t>Čištění vnitřních ploch podlah po provedení malířských prací</t>
  </si>
  <si>
    <t>-1701074819</t>
  </si>
  <si>
    <t>784211101</t>
  </si>
  <si>
    <t>Dvojnásobné bílé malby ze směsí za mokra výborně oděruvzdorných v místnostech v do 3,80 m</t>
  </si>
  <si>
    <t>1772835662</t>
  </si>
  <si>
    <t>VRN7</t>
  </si>
  <si>
    <t>Provozní vlivy</t>
  </si>
  <si>
    <t>070001000</t>
  </si>
  <si>
    <t>1098931618</t>
  </si>
  <si>
    <t>Práce prováděné souběžně uvnitř a vně objektu</t>
  </si>
  <si>
    <t>VRN9</t>
  </si>
  <si>
    <t>Ostatní náklady</t>
  </si>
  <si>
    <t>090001000</t>
  </si>
  <si>
    <t>-1207956652</t>
  </si>
  <si>
    <t>Průběžný a konečný úklid staveniště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</si>
</sst>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378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střechy ZŠ Bělá pod Bezdězem II.etapa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Bělá pod Bezdězem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Stavební - oprava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'SO01 - Stavební - oprava ...'!P132</f>
        <v>0</v>
      </c>
      <c r="AV95" s="128">
        <f>'SO01 - Stavební - oprava ...'!J33</f>
        <v>0</v>
      </c>
      <c r="AW95" s="128">
        <f>'SO01 - Stavební - oprava ...'!J34</f>
        <v>0</v>
      </c>
      <c r="AX95" s="128">
        <f>'SO01 - Stavební - oprava ...'!J35</f>
        <v>0</v>
      </c>
      <c r="AY95" s="128">
        <f>'SO01 - Stavební - oprava ...'!J36</f>
        <v>0</v>
      </c>
      <c r="AZ95" s="128">
        <f>'SO01 - Stavební - oprava ...'!F33</f>
        <v>0</v>
      </c>
      <c r="BA95" s="128">
        <f>'SO01 - Stavební - oprava ...'!F34</f>
        <v>0</v>
      </c>
      <c r="BB95" s="128">
        <f>'SO01 - Stavební - oprava ...'!F35</f>
        <v>0</v>
      </c>
      <c r="BC95" s="128">
        <f>'SO01 - Stavební - oprava ...'!F36</f>
        <v>0</v>
      </c>
      <c r="BD95" s="130">
        <f>'SO01 - Stavební - oprava 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'SO02 - Stavební - oprava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'SO02 - Stavební - oprava ...'!P128</f>
        <v>0</v>
      </c>
      <c r="AV96" s="133">
        <f>'SO02 - Stavební - oprava ...'!J33</f>
        <v>0</v>
      </c>
      <c r="AW96" s="133">
        <f>'SO02 - Stavební - oprava ...'!J34</f>
        <v>0</v>
      </c>
      <c r="AX96" s="133">
        <f>'SO02 - Stavební - oprava ...'!J35</f>
        <v>0</v>
      </c>
      <c r="AY96" s="133">
        <f>'SO02 - Stavební - oprava ...'!J36</f>
        <v>0</v>
      </c>
      <c r="AZ96" s="133">
        <f>'SO02 - Stavební - oprava ...'!F33</f>
        <v>0</v>
      </c>
      <c r="BA96" s="133">
        <f>'SO02 - Stavební - oprava ...'!F34</f>
        <v>0</v>
      </c>
      <c r="BB96" s="133">
        <f>'SO02 - Stavební - oprava ...'!F35</f>
        <v>0</v>
      </c>
      <c r="BC96" s="133">
        <f>'SO02 - Stavební - oprava ...'!F36</f>
        <v>0</v>
      </c>
      <c r="BD96" s="135">
        <f>'SO02 - Stavební - oprava 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lfroSA1R3897kBUSsd7hI/OZqdUuloNgkTfOVUzHS7z2XNnmhpgvohPFug16EUuYNWSvK41i0lv4RKdExhpYMw==" hashValue="H143MBQMT8Fb4InOTeBIbLaP3ljbBKmflm6UnQkNvuZ2/vWEsI1ydK5mucnyo0/0+46Xr5VHXnwZC1cu3CULh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01 - Stavební - oprava ...'!C2" display="/"/>
    <hyperlink ref="A96" location="'SO02 - Stavební - oprav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střechy ZŠ Bělá pod Bezdězem II.etapa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ROUND((SUM(BE132:BE408)),  2)</f>
        <v>0</v>
      </c>
      <c r="G33" s="38"/>
      <c r="H33" s="38"/>
      <c r="I33" s="155">
        <v>0.20999999999999999</v>
      </c>
      <c r="J33" s="154">
        <f>ROUND(((SUM(BE132:BE408))*I33),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ROUND((SUM(BF132:BF408)),  2)</f>
        <v>0</v>
      </c>
      <c r="G34" s="38"/>
      <c r="H34" s="38"/>
      <c r="I34" s="155">
        <v>0.12</v>
      </c>
      <c r="J34" s="154">
        <f>ROUND(((SUM(BF132:BF408))*I34),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ROUND((SUM(BG132:BG408)),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ROUND((SUM(BH132:BH408)),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ROUND((SUM(BI132:BI408)),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střechy ZŠ Bělá pod Bezdězem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Stavební - oprava střechy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J204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103</v>
      </c>
      <c r="E104" s="182"/>
      <c r="F104" s="182"/>
      <c r="G104" s="182"/>
      <c r="H104" s="182"/>
      <c r="I104" s="182"/>
      <c r="J104" s="183">
        <f>J215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104</v>
      </c>
      <c r="E105" s="188"/>
      <c r="F105" s="188"/>
      <c r="G105" s="188"/>
      <c r="H105" s="188"/>
      <c r="I105" s="188"/>
      <c r="J105" s="189">
        <f>J216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105</v>
      </c>
      <c r="E106" s="188"/>
      <c r="F106" s="188"/>
      <c r="G106" s="188"/>
      <c r="H106" s="188"/>
      <c r="I106" s="188"/>
      <c r="J106" s="189">
        <f>J341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106</v>
      </c>
      <c r="E107" s="188"/>
      <c r="F107" s="188"/>
      <c r="G107" s="188"/>
      <c r="H107" s="188"/>
      <c r="I107" s="188"/>
      <c r="J107" s="189">
        <f>J345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107</v>
      </c>
      <c r="E108" s="188"/>
      <c r="F108" s="188"/>
      <c r="G108" s="188"/>
      <c r="H108" s="188"/>
      <c r="I108" s="188"/>
      <c r="J108" s="189">
        <f>J357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108</v>
      </c>
      <c r="E109" s="188"/>
      <c r="F109" s="188"/>
      <c r="G109" s="188"/>
      <c r="H109" s="188"/>
      <c r="I109" s="188"/>
      <c r="J109" s="189">
        <f>J376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109</v>
      </c>
      <c r="E110" s="182"/>
      <c r="F110" s="182"/>
      <c r="G110" s="182"/>
      <c r="H110" s="182"/>
      <c r="I110" s="182"/>
      <c r="J110" s="183">
        <f>J404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110</v>
      </c>
      <c r="E111" s="188"/>
      <c r="F111" s="188"/>
      <c r="G111" s="188"/>
      <c r="H111" s="188"/>
      <c r="I111" s="188"/>
      <c r="J111" s="189">
        <f>J405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9"/>
      <c r="C112" s="180"/>
      <c r="D112" s="181" t="s">
        <v>111</v>
      </c>
      <c r="E112" s="182"/>
      <c r="F112" s="182"/>
      <c r="G112" s="182"/>
      <c r="H112" s="182"/>
      <c r="I112" s="182"/>
      <c r="J112" s="183">
        <f>J407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4" t="str">
        <f>E7</f>
        <v>Oprava střechy ZŠ Bělá pod Bezdězem II.etapa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89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SO01 - Stavební - oprava střechy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23. 4. 2024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Město Bělá pod Bezdězem</v>
      </c>
      <c r="G128" s="40"/>
      <c r="H128" s="40"/>
      <c r="I128" s="32" t="s">
        <v>30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32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113</v>
      </c>
      <c r="D131" s="194" t="s">
        <v>59</v>
      </c>
      <c r="E131" s="194" t="s">
        <v>55</v>
      </c>
      <c r="F131" s="194" t="s">
        <v>56</v>
      </c>
      <c r="G131" s="194" t="s">
        <v>114</v>
      </c>
      <c r="H131" s="194" t="s">
        <v>115</v>
      </c>
      <c r="I131" s="194" t="s">
        <v>116</v>
      </c>
      <c r="J131" s="195" t="s">
        <v>93</v>
      </c>
      <c r="K131" s="196" t="s">
        <v>117</v>
      </c>
      <c r="L131" s="197"/>
      <c r="M131" s="100" t="s">
        <v>1</v>
      </c>
      <c r="N131" s="101" t="s">
        <v>38</v>
      </c>
      <c r="O131" s="101" t="s">
        <v>118</v>
      </c>
      <c r="P131" s="101" t="s">
        <v>119</v>
      </c>
      <c r="Q131" s="101" t="s">
        <v>120</v>
      </c>
      <c r="R131" s="101" t="s">
        <v>121</v>
      </c>
      <c r="S131" s="101" t="s">
        <v>122</v>
      </c>
      <c r="T131" s="102" t="s">
        <v>123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124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P133+P215+P404+P407</f>
        <v>0</v>
      </c>
      <c r="Q132" s="104"/>
      <c r="R132" s="200">
        <f>R133+R215+R404+R407</f>
        <v>18.853958500000001</v>
      </c>
      <c r="S132" s="104"/>
      <c r="T132" s="201">
        <f>T133+T215+T404+T407</f>
        <v>27.864827900000002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73</v>
      </c>
      <c r="AU132" s="17" t="s">
        <v>95</v>
      </c>
      <c r="BK132" s="202">
        <f>BK133+BK215+BK404+BK407</f>
        <v>0</v>
      </c>
    </row>
    <row r="133" s="12" customFormat="1" ht="25.92" customHeight="1">
      <c r="A133" s="12"/>
      <c r="B133" s="203"/>
      <c r="C133" s="204"/>
      <c r="D133" s="205" t="s">
        <v>73</v>
      </c>
      <c r="E133" s="206" t="s">
        <v>125</v>
      </c>
      <c r="F133" s="206" t="s">
        <v>126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P134+P141+P156+P166+P204+P212</f>
        <v>0</v>
      </c>
      <c r="Q133" s="211"/>
      <c r="R133" s="212">
        <f>R134+R141+R156+R166+R204+R212</f>
        <v>10.597556600000001</v>
      </c>
      <c r="S133" s="211"/>
      <c r="T133" s="213">
        <f>T134+T141+T156+T166+T204+T212</f>
        <v>15.24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82</v>
      </c>
      <c r="AT133" s="215" t="s">
        <v>73</v>
      </c>
      <c r="AU133" s="215" t="s">
        <v>74</v>
      </c>
      <c r="AY133" s="214" t="s">
        <v>127</v>
      </c>
      <c r="BK133" s="216">
        <f>BK134+BK141+BK156+BK166+BK204+BK212</f>
        <v>0</v>
      </c>
    </row>
    <row r="134" s="12" customFormat="1" ht="22.8" customHeight="1">
      <c r="A134" s="12"/>
      <c r="B134" s="203"/>
      <c r="C134" s="204"/>
      <c r="D134" s="205" t="s">
        <v>73</v>
      </c>
      <c r="E134" s="217" t="s">
        <v>128</v>
      </c>
      <c r="F134" s="217" t="s">
        <v>129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SUM(P135:P140)</f>
        <v>0</v>
      </c>
      <c r="Q134" s="211"/>
      <c r="R134" s="212">
        <f>SUM(R135:R140)</f>
        <v>3.9722596999999999</v>
      </c>
      <c r="S134" s="211"/>
      <c r="T134" s="213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82</v>
      </c>
      <c r="AT134" s="215" t="s">
        <v>73</v>
      </c>
      <c r="AU134" s="215" t="s">
        <v>82</v>
      </c>
      <c r="AY134" s="214" t="s">
        <v>127</v>
      </c>
      <c r="BK134" s="216">
        <f>SUM(BK135:BK140)</f>
        <v>0</v>
      </c>
    </row>
    <row r="135" s="2" customFormat="1" ht="37.8" customHeight="1">
      <c r="A135" s="38"/>
      <c r="B135" s="39"/>
      <c r="C135" s="219" t="s">
        <v>82</v>
      </c>
      <c r="D135" s="219" t="s">
        <v>130</v>
      </c>
      <c r="E135" s="220" t="s">
        <v>131</v>
      </c>
      <c r="F135" s="221" t="s">
        <v>132</v>
      </c>
      <c r="G135" s="222" t="s">
        <v>133</v>
      </c>
      <c r="H135" s="223">
        <v>20.405000000000001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0.15273999999999999</v>
      </c>
      <c r="R135" s="229">
        <f>Q135*H135</f>
        <v>3.1166597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134</v>
      </c>
      <c r="AT135" s="231" t="s">
        <v>130</v>
      </c>
      <c r="AU135" s="231" t="s">
        <v>84</v>
      </c>
      <c r="AY135" s="17" t="s">
        <v>127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82</v>
      </c>
      <c r="BK135" s="232">
        <f>ROUND(I135*H135,2)</f>
        <v>0</v>
      </c>
      <c r="BL135" s="17" t="s">
        <v>134</v>
      </c>
      <c r="BM135" s="231" t="s">
        <v>135</v>
      </c>
    </row>
    <row r="136" s="13" customFormat="1">
      <c r="A136" s="13"/>
      <c r="B136" s="233"/>
      <c r="C136" s="234"/>
      <c r="D136" s="235" t="s">
        <v>136</v>
      </c>
      <c r="E136" s="236" t="s">
        <v>1</v>
      </c>
      <c r="F136" s="237" t="s">
        <v>137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136</v>
      </c>
      <c r="AU136" s="243" t="s">
        <v>84</v>
      </c>
      <c r="AV136" s="13" t="s">
        <v>82</v>
      </c>
      <c r="AW136" s="13" t="s">
        <v>31</v>
      </c>
      <c r="AX136" s="13" t="s">
        <v>74</v>
      </c>
      <c r="AY136" s="243" t="s">
        <v>127</v>
      </c>
    </row>
    <row r="137" s="14" customFormat="1">
      <c r="A137" s="14"/>
      <c r="B137" s="244"/>
      <c r="C137" s="245"/>
      <c r="D137" s="235" t="s">
        <v>136</v>
      </c>
      <c r="E137" s="246" t="s">
        <v>1</v>
      </c>
      <c r="F137" s="247" t="s">
        <v>138</v>
      </c>
      <c r="G137" s="245"/>
      <c r="H137" s="248">
        <v>20.405000000000001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136</v>
      </c>
      <c r="AU137" s="254" t="s">
        <v>84</v>
      </c>
      <c r="AV137" s="14" t="s">
        <v>84</v>
      </c>
      <c r="AW137" s="14" t="s">
        <v>31</v>
      </c>
      <c r="AX137" s="14" t="s">
        <v>82</v>
      </c>
      <c r="AY137" s="254" t="s">
        <v>127</v>
      </c>
    </row>
    <row r="138" s="2" customFormat="1" ht="33" customHeight="1">
      <c r="A138" s="38"/>
      <c r="B138" s="39"/>
      <c r="C138" s="219" t="s">
        <v>84</v>
      </c>
      <c r="D138" s="219" t="s">
        <v>130</v>
      </c>
      <c r="E138" s="220" t="s">
        <v>139</v>
      </c>
      <c r="F138" s="221" t="s">
        <v>140</v>
      </c>
      <c r="G138" s="222" t="s">
        <v>133</v>
      </c>
      <c r="H138" s="223">
        <v>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0.17111999999999999</v>
      </c>
      <c r="R138" s="229">
        <f>Q138*H138</f>
        <v>0.85559999999999992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134</v>
      </c>
      <c r="AT138" s="231" t="s">
        <v>130</v>
      </c>
      <c r="AU138" s="231" t="s">
        <v>84</v>
      </c>
      <c r="AY138" s="17" t="s">
        <v>127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134</v>
      </c>
      <c r="BM138" s="231" t="s">
        <v>141</v>
      </c>
    </row>
    <row r="139" s="13" customFormat="1">
      <c r="A139" s="13"/>
      <c r="B139" s="233"/>
      <c r="C139" s="234"/>
      <c r="D139" s="235" t="s">
        <v>136</v>
      </c>
      <c r="E139" s="236" t="s">
        <v>1</v>
      </c>
      <c r="F139" s="237" t="s">
        <v>142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84</v>
      </c>
      <c r="AV139" s="13" t="s">
        <v>82</v>
      </c>
      <c r="AW139" s="13" t="s">
        <v>31</v>
      </c>
      <c r="AX139" s="13" t="s">
        <v>74</v>
      </c>
      <c r="AY139" s="243" t="s">
        <v>127</v>
      </c>
    </row>
    <row r="140" s="14" customFormat="1">
      <c r="A140" s="14"/>
      <c r="B140" s="244"/>
      <c r="C140" s="245"/>
      <c r="D140" s="235" t="s">
        <v>136</v>
      </c>
      <c r="E140" s="246" t="s">
        <v>1</v>
      </c>
      <c r="F140" s="247" t="s">
        <v>143</v>
      </c>
      <c r="G140" s="245"/>
      <c r="H140" s="248">
        <v>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84</v>
      </c>
      <c r="AV140" s="14" t="s">
        <v>84</v>
      </c>
      <c r="AW140" s="14" t="s">
        <v>31</v>
      </c>
      <c r="AX140" s="14" t="s">
        <v>82</v>
      </c>
      <c r="AY140" s="254" t="s">
        <v>127</v>
      </c>
    </row>
    <row r="141" s="12" customFormat="1" ht="22.8" customHeight="1">
      <c r="A141" s="12"/>
      <c r="B141" s="203"/>
      <c r="C141" s="204"/>
      <c r="D141" s="205" t="s">
        <v>73</v>
      </c>
      <c r="E141" s="217" t="s">
        <v>134</v>
      </c>
      <c r="F141" s="217" t="s">
        <v>144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SUM(P142:P155)</f>
        <v>0</v>
      </c>
      <c r="Q141" s="211"/>
      <c r="R141" s="212">
        <f>SUM(R142:R155)</f>
        <v>4.6735769000000005</v>
      </c>
      <c r="S141" s="211"/>
      <c r="T141" s="213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82</v>
      </c>
      <c r="AT141" s="215" t="s">
        <v>73</v>
      </c>
      <c r="AU141" s="215" t="s">
        <v>82</v>
      </c>
      <c r="AY141" s="214" t="s">
        <v>127</v>
      </c>
      <c r="BK141" s="216">
        <f>SUM(BK142:BK155)</f>
        <v>0</v>
      </c>
    </row>
    <row r="142" s="2" customFormat="1" ht="16.5" customHeight="1">
      <c r="A142" s="38"/>
      <c r="B142" s="39"/>
      <c r="C142" s="219" t="s">
        <v>128</v>
      </c>
      <c r="D142" s="219" t="s">
        <v>130</v>
      </c>
      <c r="E142" s="220" t="s">
        <v>145</v>
      </c>
      <c r="F142" s="221" t="s">
        <v>146</v>
      </c>
      <c r="G142" s="222" t="s">
        <v>147</v>
      </c>
      <c r="H142" s="223">
        <v>0.25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2.40978</v>
      </c>
      <c r="R142" s="229">
        <f>Q142*H142</f>
        <v>0.60244500000000001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134</v>
      </c>
      <c r="AT142" s="231" t="s">
        <v>130</v>
      </c>
      <c r="AU142" s="231" t="s">
        <v>84</v>
      </c>
      <c r="AY142" s="17" t="s">
        <v>127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82</v>
      </c>
      <c r="BK142" s="232">
        <f>ROUND(I142*H142,2)</f>
        <v>0</v>
      </c>
      <c r="BL142" s="17" t="s">
        <v>134</v>
      </c>
      <c r="BM142" s="231" t="s">
        <v>148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149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84</v>
      </c>
      <c r="AV143" s="13" t="s">
        <v>82</v>
      </c>
      <c r="AW143" s="13" t="s">
        <v>31</v>
      </c>
      <c r="AX143" s="13" t="s">
        <v>74</v>
      </c>
      <c r="AY143" s="243" t="s">
        <v>127</v>
      </c>
    </row>
    <row r="144" s="13" customFormat="1">
      <c r="A144" s="13"/>
      <c r="B144" s="233"/>
      <c r="C144" s="234"/>
      <c r="D144" s="235" t="s">
        <v>136</v>
      </c>
      <c r="E144" s="236" t="s">
        <v>1</v>
      </c>
      <c r="F144" s="237" t="s">
        <v>150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136</v>
      </c>
      <c r="AU144" s="243" t="s">
        <v>84</v>
      </c>
      <c r="AV144" s="13" t="s">
        <v>82</v>
      </c>
      <c r="AW144" s="13" t="s">
        <v>31</v>
      </c>
      <c r="AX144" s="13" t="s">
        <v>74</v>
      </c>
      <c r="AY144" s="243" t="s">
        <v>127</v>
      </c>
    </row>
    <row r="145" s="14" customFormat="1">
      <c r="A145" s="14"/>
      <c r="B145" s="244"/>
      <c r="C145" s="245"/>
      <c r="D145" s="235" t="s">
        <v>136</v>
      </c>
      <c r="E145" s="246" t="s">
        <v>1</v>
      </c>
      <c r="F145" s="247" t="s">
        <v>151</v>
      </c>
      <c r="G145" s="245"/>
      <c r="H145" s="248">
        <v>0.25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136</v>
      </c>
      <c r="AU145" s="254" t="s">
        <v>84</v>
      </c>
      <c r="AV145" s="14" t="s">
        <v>84</v>
      </c>
      <c r="AW145" s="14" t="s">
        <v>31</v>
      </c>
      <c r="AX145" s="14" t="s">
        <v>82</v>
      </c>
      <c r="AY145" s="254" t="s">
        <v>127</v>
      </c>
    </row>
    <row r="146" s="2" customFormat="1" ht="16.5" customHeight="1">
      <c r="A146" s="38"/>
      <c r="B146" s="39"/>
      <c r="C146" s="219" t="s">
        <v>134</v>
      </c>
      <c r="D146" s="219" t="s">
        <v>130</v>
      </c>
      <c r="E146" s="220" t="s">
        <v>152</v>
      </c>
      <c r="F146" s="221" t="s">
        <v>153</v>
      </c>
      <c r="G146" s="222" t="s">
        <v>147</v>
      </c>
      <c r="H146" s="223">
        <v>1.5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2.5019800000000001</v>
      </c>
      <c r="R146" s="229">
        <f>Q146*H146</f>
        <v>3.7529700000000004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134</v>
      </c>
      <c r="AT146" s="231" t="s">
        <v>130</v>
      </c>
      <c r="AU146" s="231" t="s">
        <v>84</v>
      </c>
      <c r="AY146" s="17" t="s">
        <v>127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134</v>
      </c>
      <c r="BM146" s="231" t="s">
        <v>154</v>
      </c>
    </row>
    <row r="147" s="13" customFormat="1">
      <c r="A147" s="13"/>
      <c r="B147" s="233"/>
      <c r="C147" s="234"/>
      <c r="D147" s="235" t="s">
        <v>136</v>
      </c>
      <c r="E147" s="236" t="s">
        <v>1</v>
      </c>
      <c r="F147" s="237" t="s">
        <v>155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84</v>
      </c>
      <c r="AV147" s="13" t="s">
        <v>82</v>
      </c>
      <c r="AW147" s="13" t="s">
        <v>31</v>
      </c>
      <c r="AX147" s="13" t="s">
        <v>74</v>
      </c>
      <c r="AY147" s="243" t="s">
        <v>127</v>
      </c>
    </row>
    <row r="148" s="14" customFormat="1">
      <c r="A148" s="14"/>
      <c r="B148" s="244"/>
      <c r="C148" s="245"/>
      <c r="D148" s="235" t="s">
        <v>136</v>
      </c>
      <c r="E148" s="246" t="s">
        <v>1</v>
      </c>
      <c r="F148" s="247" t="s">
        <v>156</v>
      </c>
      <c r="G148" s="245"/>
      <c r="H148" s="248">
        <v>1.5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84</v>
      </c>
      <c r="AV148" s="14" t="s">
        <v>84</v>
      </c>
      <c r="AW148" s="14" t="s">
        <v>31</v>
      </c>
      <c r="AX148" s="14" t="s">
        <v>82</v>
      </c>
      <c r="AY148" s="254" t="s">
        <v>127</v>
      </c>
    </row>
    <row r="149" s="2" customFormat="1" ht="16.5" customHeight="1">
      <c r="A149" s="38"/>
      <c r="B149" s="39"/>
      <c r="C149" s="219" t="s">
        <v>157</v>
      </c>
      <c r="D149" s="219" t="s">
        <v>130</v>
      </c>
      <c r="E149" s="220" t="s">
        <v>158</v>
      </c>
      <c r="F149" s="221" t="s">
        <v>159</v>
      </c>
      <c r="G149" s="222" t="s">
        <v>133</v>
      </c>
      <c r="H149" s="223">
        <v>20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39</v>
      </c>
      <c r="O149" s="91"/>
      <c r="P149" s="229">
        <f>O149*H149</f>
        <v>0</v>
      </c>
      <c r="Q149" s="229">
        <v>0.011169999999999999</v>
      </c>
      <c r="R149" s="229">
        <f>Q149*H149</f>
        <v>0.22339999999999999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134</v>
      </c>
      <c r="AT149" s="231" t="s">
        <v>130</v>
      </c>
      <c r="AU149" s="231" t="s">
        <v>84</v>
      </c>
      <c r="AY149" s="17" t="s">
        <v>127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82</v>
      </c>
      <c r="BK149" s="232">
        <f>ROUND(I149*H149,2)</f>
        <v>0</v>
      </c>
      <c r="BL149" s="17" t="s">
        <v>134</v>
      </c>
      <c r="BM149" s="231" t="s">
        <v>160</v>
      </c>
    </row>
    <row r="150" s="13" customFormat="1">
      <c r="A150" s="13"/>
      <c r="B150" s="233"/>
      <c r="C150" s="234"/>
      <c r="D150" s="235" t="s">
        <v>136</v>
      </c>
      <c r="E150" s="236" t="s">
        <v>1</v>
      </c>
      <c r="F150" s="237" t="s">
        <v>155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136</v>
      </c>
      <c r="AU150" s="243" t="s">
        <v>84</v>
      </c>
      <c r="AV150" s="13" t="s">
        <v>82</v>
      </c>
      <c r="AW150" s="13" t="s">
        <v>31</v>
      </c>
      <c r="AX150" s="13" t="s">
        <v>74</v>
      </c>
      <c r="AY150" s="243" t="s">
        <v>127</v>
      </c>
    </row>
    <row r="151" s="14" customFormat="1">
      <c r="A151" s="14"/>
      <c r="B151" s="244"/>
      <c r="C151" s="245"/>
      <c r="D151" s="235" t="s">
        <v>136</v>
      </c>
      <c r="E151" s="246" t="s">
        <v>1</v>
      </c>
      <c r="F151" s="247" t="s">
        <v>161</v>
      </c>
      <c r="G151" s="245"/>
      <c r="H151" s="248">
        <v>20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136</v>
      </c>
      <c r="AU151" s="254" t="s">
        <v>84</v>
      </c>
      <c r="AV151" s="14" t="s">
        <v>84</v>
      </c>
      <c r="AW151" s="14" t="s">
        <v>31</v>
      </c>
      <c r="AX151" s="14" t="s">
        <v>82</v>
      </c>
      <c r="AY151" s="254" t="s">
        <v>127</v>
      </c>
    </row>
    <row r="152" s="2" customFormat="1" ht="16.5" customHeight="1">
      <c r="A152" s="38"/>
      <c r="B152" s="39"/>
      <c r="C152" s="219" t="s">
        <v>162</v>
      </c>
      <c r="D152" s="219" t="s">
        <v>130</v>
      </c>
      <c r="E152" s="220" t="s">
        <v>163</v>
      </c>
      <c r="F152" s="221" t="s">
        <v>164</v>
      </c>
      <c r="G152" s="222" t="s">
        <v>133</v>
      </c>
      <c r="H152" s="223">
        <v>20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134</v>
      </c>
      <c r="AT152" s="231" t="s">
        <v>130</v>
      </c>
      <c r="AU152" s="231" t="s">
        <v>84</v>
      </c>
      <c r="AY152" s="17" t="s">
        <v>127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134</v>
      </c>
      <c r="BM152" s="231" t="s">
        <v>165</v>
      </c>
    </row>
    <row r="153" s="2" customFormat="1" ht="24.15" customHeight="1">
      <c r="A153" s="38"/>
      <c r="B153" s="39"/>
      <c r="C153" s="219" t="s">
        <v>166</v>
      </c>
      <c r="D153" s="219" t="s">
        <v>130</v>
      </c>
      <c r="E153" s="220" t="s">
        <v>167</v>
      </c>
      <c r="F153" s="221" t="s">
        <v>168</v>
      </c>
      <c r="G153" s="222" t="s">
        <v>169</v>
      </c>
      <c r="H153" s="223">
        <v>0.089999999999999997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1.05291</v>
      </c>
      <c r="R153" s="229">
        <f>Q153*H153</f>
        <v>0.094761899999999996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134</v>
      </c>
      <c r="AT153" s="231" t="s">
        <v>130</v>
      </c>
      <c r="AU153" s="231" t="s">
        <v>84</v>
      </c>
      <c r="AY153" s="17" t="s">
        <v>127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134</v>
      </c>
      <c r="BM153" s="231" t="s">
        <v>170</v>
      </c>
    </row>
    <row r="154" s="13" customFormat="1">
      <c r="A154" s="13"/>
      <c r="B154" s="233"/>
      <c r="C154" s="234"/>
      <c r="D154" s="235" t="s">
        <v>136</v>
      </c>
      <c r="E154" s="236" t="s">
        <v>1</v>
      </c>
      <c r="F154" s="237" t="s">
        <v>171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136</v>
      </c>
      <c r="AU154" s="243" t="s">
        <v>84</v>
      </c>
      <c r="AV154" s="13" t="s">
        <v>82</v>
      </c>
      <c r="AW154" s="13" t="s">
        <v>31</v>
      </c>
      <c r="AX154" s="13" t="s">
        <v>74</v>
      </c>
      <c r="AY154" s="243" t="s">
        <v>127</v>
      </c>
    </row>
    <row r="155" s="14" customFormat="1">
      <c r="A155" s="14"/>
      <c r="B155" s="244"/>
      <c r="C155" s="245"/>
      <c r="D155" s="235" t="s">
        <v>136</v>
      </c>
      <c r="E155" s="246" t="s">
        <v>1</v>
      </c>
      <c r="F155" s="247" t="s">
        <v>172</v>
      </c>
      <c r="G155" s="245"/>
      <c r="H155" s="248">
        <v>0.089999999999999997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136</v>
      </c>
      <c r="AU155" s="254" t="s">
        <v>84</v>
      </c>
      <c r="AV155" s="14" t="s">
        <v>84</v>
      </c>
      <c r="AW155" s="14" t="s">
        <v>31</v>
      </c>
      <c r="AX155" s="14" t="s">
        <v>82</v>
      </c>
      <c r="AY155" s="254" t="s">
        <v>127</v>
      </c>
    </row>
    <row r="156" s="12" customFormat="1" ht="22.8" customHeight="1">
      <c r="A156" s="12"/>
      <c r="B156" s="203"/>
      <c r="C156" s="204"/>
      <c r="D156" s="205" t="s">
        <v>73</v>
      </c>
      <c r="E156" s="217" t="s">
        <v>162</v>
      </c>
      <c r="F156" s="217" t="s">
        <v>173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SUM(P157:P165)</f>
        <v>0</v>
      </c>
      <c r="Q156" s="211"/>
      <c r="R156" s="212">
        <f>SUM(R157:R165)</f>
        <v>1.1568000000000001</v>
      </c>
      <c r="S156" s="211"/>
      <c r="T156" s="213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82</v>
      </c>
      <c r="AT156" s="215" t="s">
        <v>73</v>
      </c>
      <c r="AU156" s="215" t="s">
        <v>82</v>
      </c>
      <c r="AY156" s="214" t="s">
        <v>127</v>
      </c>
      <c r="BK156" s="216">
        <f>SUM(BK157:BK165)</f>
        <v>0</v>
      </c>
    </row>
    <row r="157" s="2" customFormat="1" ht="24.15" customHeight="1">
      <c r="A157" s="38"/>
      <c r="B157" s="39"/>
      <c r="C157" s="219" t="s">
        <v>174</v>
      </c>
      <c r="D157" s="219" t="s">
        <v>130</v>
      </c>
      <c r="E157" s="220" t="s">
        <v>175</v>
      </c>
      <c r="F157" s="221" t="s">
        <v>176</v>
      </c>
      <c r="G157" s="222" t="s">
        <v>133</v>
      </c>
      <c r="H157" s="223">
        <v>20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0.0073499999999999998</v>
      </c>
      <c r="R157" s="229">
        <f>Q157*H157</f>
        <v>0.14699999999999999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134</v>
      </c>
      <c r="AT157" s="231" t="s">
        <v>130</v>
      </c>
      <c r="AU157" s="231" t="s">
        <v>84</v>
      </c>
      <c r="AY157" s="17" t="s">
        <v>127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134</v>
      </c>
      <c r="BM157" s="231" t="s">
        <v>177</v>
      </c>
    </row>
    <row r="158" s="13" customFormat="1">
      <c r="A158" s="13"/>
      <c r="B158" s="233"/>
      <c r="C158" s="234"/>
      <c r="D158" s="235" t="s">
        <v>136</v>
      </c>
      <c r="E158" s="236" t="s">
        <v>1</v>
      </c>
      <c r="F158" s="237" t="s">
        <v>178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136</v>
      </c>
      <c r="AU158" s="243" t="s">
        <v>84</v>
      </c>
      <c r="AV158" s="13" t="s">
        <v>82</v>
      </c>
      <c r="AW158" s="13" t="s">
        <v>31</v>
      </c>
      <c r="AX158" s="13" t="s">
        <v>74</v>
      </c>
      <c r="AY158" s="243" t="s">
        <v>127</v>
      </c>
    </row>
    <row r="159" s="14" customFormat="1">
      <c r="A159" s="14"/>
      <c r="B159" s="244"/>
      <c r="C159" s="245"/>
      <c r="D159" s="235" t="s">
        <v>136</v>
      </c>
      <c r="E159" s="246" t="s">
        <v>1</v>
      </c>
      <c r="F159" s="247" t="s">
        <v>179</v>
      </c>
      <c r="G159" s="245"/>
      <c r="H159" s="248">
        <v>20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84</v>
      </c>
      <c r="AV159" s="14" t="s">
        <v>84</v>
      </c>
      <c r="AW159" s="14" t="s">
        <v>31</v>
      </c>
      <c r="AX159" s="14" t="s">
        <v>82</v>
      </c>
      <c r="AY159" s="254" t="s">
        <v>127</v>
      </c>
    </row>
    <row r="160" s="2" customFormat="1" ht="24.15" customHeight="1">
      <c r="A160" s="38"/>
      <c r="B160" s="39"/>
      <c r="C160" s="219" t="s">
        <v>180</v>
      </c>
      <c r="D160" s="219" t="s">
        <v>130</v>
      </c>
      <c r="E160" s="220" t="s">
        <v>181</v>
      </c>
      <c r="F160" s="221" t="s">
        <v>182</v>
      </c>
      <c r="G160" s="222" t="s">
        <v>133</v>
      </c>
      <c r="H160" s="223">
        <v>20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39</v>
      </c>
      <c r="O160" s="91"/>
      <c r="P160" s="229">
        <f>O160*H160</f>
        <v>0</v>
      </c>
      <c r="Q160" s="229">
        <v>0.01899</v>
      </c>
      <c r="R160" s="229">
        <f>Q160*H160</f>
        <v>0.37980000000000003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134</v>
      </c>
      <c r="AT160" s="231" t="s">
        <v>130</v>
      </c>
      <c r="AU160" s="231" t="s">
        <v>84</v>
      </c>
      <c r="AY160" s="17" t="s">
        <v>127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82</v>
      </c>
      <c r="BK160" s="232">
        <f>ROUND(I160*H160,2)</f>
        <v>0</v>
      </c>
      <c r="BL160" s="17" t="s">
        <v>134</v>
      </c>
      <c r="BM160" s="231" t="s">
        <v>183</v>
      </c>
    </row>
    <row r="161" s="13" customFormat="1">
      <c r="A161" s="13"/>
      <c r="B161" s="233"/>
      <c r="C161" s="234"/>
      <c r="D161" s="235" t="s">
        <v>136</v>
      </c>
      <c r="E161" s="236" t="s">
        <v>1</v>
      </c>
      <c r="F161" s="237" t="s">
        <v>184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84</v>
      </c>
      <c r="AV161" s="13" t="s">
        <v>82</v>
      </c>
      <c r="AW161" s="13" t="s">
        <v>31</v>
      </c>
      <c r="AX161" s="13" t="s">
        <v>74</v>
      </c>
      <c r="AY161" s="243" t="s">
        <v>127</v>
      </c>
    </row>
    <row r="162" s="14" customFormat="1">
      <c r="A162" s="14"/>
      <c r="B162" s="244"/>
      <c r="C162" s="245"/>
      <c r="D162" s="235" t="s">
        <v>136</v>
      </c>
      <c r="E162" s="246" t="s">
        <v>1</v>
      </c>
      <c r="F162" s="247" t="s">
        <v>179</v>
      </c>
      <c r="G162" s="245"/>
      <c r="H162" s="248">
        <v>20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84</v>
      </c>
      <c r="AV162" s="14" t="s">
        <v>84</v>
      </c>
      <c r="AW162" s="14" t="s">
        <v>31</v>
      </c>
      <c r="AX162" s="14" t="s">
        <v>82</v>
      </c>
      <c r="AY162" s="254" t="s">
        <v>127</v>
      </c>
    </row>
    <row r="163" s="2" customFormat="1" ht="24.15" customHeight="1">
      <c r="A163" s="38"/>
      <c r="B163" s="39"/>
      <c r="C163" s="219" t="s">
        <v>185</v>
      </c>
      <c r="D163" s="219" t="s">
        <v>130</v>
      </c>
      <c r="E163" s="220" t="s">
        <v>186</v>
      </c>
      <c r="F163" s="221" t="s">
        <v>187</v>
      </c>
      <c r="G163" s="222" t="s">
        <v>133</v>
      </c>
      <c r="H163" s="223">
        <v>20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39</v>
      </c>
      <c r="O163" s="91"/>
      <c r="P163" s="229">
        <f>O163*H163</f>
        <v>0</v>
      </c>
      <c r="Q163" s="229">
        <v>0.0315</v>
      </c>
      <c r="R163" s="229">
        <f>Q163*H163</f>
        <v>0.63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134</v>
      </c>
      <c r="AT163" s="231" t="s">
        <v>130</v>
      </c>
      <c r="AU163" s="231" t="s">
        <v>84</v>
      </c>
      <c r="AY163" s="17" t="s">
        <v>127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134</v>
      </c>
      <c r="BM163" s="231" t="s">
        <v>188</v>
      </c>
    </row>
    <row r="164" s="13" customFormat="1">
      <c r="A164" s="13"/>
      <c r="B164" s="233"/>
      <c r="C164" s="234"/>
      <c r="D164" s="235" t="s">
        <v>136</v>
      </c>
      <c r="E164" s="236" t="s">
        <v>1</v>
      </c>
      <c r="F164" s="237" t="s">
        <v>178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136</v>
      </c>
      <c r="AU164" s="243" t="s">
        <v>84</v>
      </c>
      <c r="AV164" s="13" t="s">
        <v>82</v>
      </c>
      <c r="AW164" s="13" t="s">
        <v>31</v>
      </c>
      <c r="AX164" s="13" t="s">
        <v>74</v>
      </c>
      <c r="AY164" s="243" t="s">
        <v>127</v>
      </c>
    </row>
    <row r="165" s="14" customFormat="1">
      <c r="A165" s="14"/>
      <c r="B165" s="244"/>
      <c r="C165" s="245"/>
      <c r="D165" s="235" t="s">
        <v>136</v>
      </c>
      <c r="E165" s="246" t="s">
        <v>1</v>
      </c>
      <c r="F165" s="247" t="s">
        <v>179</v>
      </c>
      <c r="G165" s="245"/>
      <c r="H165" s="248">
        <v>20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84</v>
      </c>
      <c r="AV165" s="14" t="s">
        <v>84</v>
      </c>
      <c r="AW165" s="14" t="s">
        <v>31</v>
      </c>
      <c r="AX165" s="14" t="s">
        <v>82</v>
      </c>
      <c r="AY165" s="254" t="s">
        <v>127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180</v>
      </c>
      <c r="F166" s="217" t="s">
        <v>189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SUM(P167:P203)</f>
        <v>0</v>
      </c>
      <c r="Q166" s="211"/>
      <c r="R166" s="212">
        <f>SUM(R167:R203)</f>
        <v>0.79491999999999996</v>
      </c>
      <c r="S166" s="211"/>
      <c r="T166" s="213">
        <f>SUM(T167:T203)</f>
        <v>14.24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82</v>
      </c>
      <c r="AT166" s="215" t="s">
        <v>73</v>
      </c>
      <c r="AU166" s="215" t="s">
        <v>82</v>
      </c>
      <c r="AY166" s="214" t="s">
        <v>127</v>
      </c>
      <c r="BK166" s="216">
        <f>SUM(BK167:BK203)</f>
        <v>0</v>
      </c>
    </row>
    <row r="167" s="2" customFormat="1" ht="33" customHeight="1">
      <c r="A167" s="38"/>
      <c r="B167" s="39"/>
      <c r="C167" s="219" t="s">
        <v>190</v>
      </c>
      <c r="D167" s="219" t="s">
        <v>130</v>
      </c>
      <c r="E167" s="220" t="s">
        <v>191</v>
      </c>
      <c r="F167" s="221" t="s">
        <v>192</v>
      </c>
      <c r="G167" s="222" t="s">
        <v>133</v>
      </c>
      <c r="H167" s="223">
        <v>1380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134</v>
      </c>
      <c r="AT167" s="231" t="s">
        <v>130</v>
      </c>
      <c r="AU167" s="231" t="s">
        <v>84</v>
      </c>
      <c r="AY167" s="17" t="s">
        <v>127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134</v>
      </c>
      <c r="BM167" s="231" t="s">
        <v>193</v>
      </c>
    </row>
    <row r="168" s="2" customFormat="1" ht="37.8" customHeight="1">
      <c r="A168" s="38"/>
      <c r="B168" s="39"/>
      <c r="C168" s="219" t="s">
        <v>8</v>
      </c>
      <c r="D168" s="219" t="s">
        <v>130</v>
      </c>
      <c r="E168" s="220" t="s">
        <v>194</v>
      </c>
      <c r="F168" s="221" t="s">
        <v>195</v>
      </c>
      <c r="G168" s="222" t="s">
        <v>133</v>
      </c>
      <c r="H168" s="223">
        <v>82800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134</v>
      </c>
      <c r="AT168" s="231" t="s">
        <v>130</v>
      </c>
      <c r="AU168" s="231" t="s">
        <v>84</v>
      </c>
      <c r="AY168" s="17" t="s">
        <v>127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134</v>
      </c>
      <c r="BM168" s="231" t="s">
        <v>196</v>
      </c>
    </row>
    <row r="169" s="14" customFormat="1">
      <c r="A169" s="14"/>
      <c r="B169" s="244"/>
      <c r="C169" s="245"/>
      <c r="D169" s="235" t="s">
        <v>136</v>
      </c>
      <c r="E169" s="246" t="s">
        <v>1</v>
      </c>
      <c r="F169" s="247" t="s">
        <v>197</v>
      </c>
      <c r="G169" s="245"/>
      <c r="H169" s="248">
        <v>82800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84</v>
      </c>
      <c r="AV169" s="14" t="s">
        <v>84</v>
      </c>
      <c r="AW169" s="14" t="s">
        <v>31</v>
      </c>
      <c r="AX169" s="14" t="s">
        <v>82</v>
      </c>
      <c r="AY169" s="254" t="s">
        <v>127</v>
      </c>
    </row>
    <row r="170" s="2" customFormat="1" ht="33" customHeight="1">
      <c r="A170" s="38"/>
      <c r="B170" s="39"/>
      <c r="C170" s="219" t="s">
        <v>198</v>
      </c>
      <c r="D170" s="219" t="s">
        <v>130</v>
      </c>
      <c r="E170" s="220" t="s">
        <v>199</v>
      </c>
      <c r="F170" s="221" t="s">
        <v>200</v>
      </c>
      <c r="G170" s="222" t="s">
        <v>133</v>
      </c>
      <c r="H170" s="223">
        <v>1380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134</v>
      </c>
      <c r="AT170" s="231" t="s">
        <v>130</v>
      </c>
      <c r="AU170" s="231" t="s">
        <v>84</v>
      </c>
      <c r="AY170" s="17" t="s">
        <v>127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134</v>
      </c>
      <c r="BM170" s="231" t="s">
        <v>201</v>
      </c>
    </row>
    <row r="171" s="2" customFormat="1" ht="37.8" customHeight="1">
      <c r="A171" s="38"/>
      <c r="B171" s="39"/>
      <c r="C171" s="219" t="s">
        <v>202</v>
      </c>
      <c r="D171" s="219" t="s">
        <v>130</v>
      </c>
      <c r="E171" s="220" t="s">
        <v>203</v>
      </c>
      <c r="F171" s="221" t="s">
        <v>204</v>
      </c>
      <c r="G171" s="222" t="s">
        <v>205</v>
      </c>
      <c r="H171" s="223">
        <v>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0.080000000000000002</v>
      </c>
      <c r="R171" s="229">
        <f>Q171*H171</f>
        <v>0.080000000000000002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134</v>
      </c>
      <c r="AT171" s="231" t="s">
        <v>130</v>
      </c>
      <c r="AU171" s="231" t="s">
        <v>84</v>
      </c>
      <c r="AY171" s="17" t="s">
        <v>127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134</v>
      </c>
      <c r="BM171" s="231" t="s">
        <v>206</v>
      </c>
    </row>
    <row r="172" s="2" customFormat="1" ht="24.15" customHeight="1">
      <c r="A172" s="38"/>
      <c r="B172" s="39"/>
      <c r="C172" s="219" t="s">
        <v>207</v>
      </c>
      <c r="D172" s="219" t="s">
        <v>130</v>
      </c>
      <c r="E172" s="220" t="s">
        <v>208</v>
      </c>
      <c r="F172" s="221" t="s">
        <v>209</v>
      </c>
      <c r="G172" s="222" t="s">
        <v>205</v>
      </c>
      <c r="H172" s="223">
        <v>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134</v>
      </c>
      <c r="AT172" s="231" t="s">
        <v>130</v>
      </c>
      <c r="AU172" s="231" t="s">
        <v>84</v>
      </c>
      <c r="AY172" s="17" t="s">
        <v>127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134</v>
      </c>
      <c r="BM172" s="231" t="s">
        <v>210</v>
      </c>
    </row>
    <row r="173" s="2" customFormat="1" ht="33" customHeight="1">
      <c r="A173" s="38"/>
      <c r="B173" s="39"/>
      <c r="C173" s="219" t="s">
        <v>211</v>
      </c>
      <c r="D173" s="219" t="s">
        <v>130</v>
      </c>
      <c r="E173" s="220" t="s">
        <v>212</v>
      </c>
      <c r="F173" s="221" t="s">
        <v>213</v>
      </c>
      <c r="G173" s="222" t="s">
        <v>205</v>
      </c>
      <c r="H173" s="223">
        <v>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134</v>
      </c>
      <c r="AT173" s="231" t="s">
        <v>130</v>
      </c>
      <c r="AU173" s="231" t="s">
        <v>84</v>
      </c>
      <c r="AY173" s="17" t="s">
        <v>127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134</v>
      </c>
      <c r="BM173" s="231" t="s">
        <v>214</v>
      </c>
    </row>
    <row r="174" s="2" customFormat="1" ht="24.15" customHeight="1">
      <c r="A174" s="38"/>
      <c r="B174" s="39"/>
      <c r="C174" s="219" t="s">
        <v>215</v>
      </c>
      <c r="D174" s="219" t="s">
        <v>130</v>
      </c>
      <c r="E174" s="220" t="s">
        <v>216</v>
      </c>
      <c r="F174" s="221" t="s">
        <v>217</v>
      </c>
      <c r="G174" s="222" t="s">
        <v>205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134</v>
      </c>
      <c r="AT174" s="231" t="s">
        <v>130</v>
      </c>
      <c r="AU174" s="231" t="s">
        <v>84</v>
      </c>
      <c r="AY174" s="17" t="s">
        <v>127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82</v>
      </c>
      <c r="BK174" s="232">
        <f>ROUND(I174*H174,2)</f>
        <v>0</v>
      </c>
      <c r="BL174" s="17" t="s">
        <v>134</v>
      </c>
      <c r="BM174" s="231" t="s">
        <v>218</v>
      </c>
    </row>
    <row r="175" s="2" customFormat="1" ht="55.5" customHeight="1">
      <c r="A175" s="38"/>
      <c r="B175" s="39"/>
      <c r="C175" s="219" t="s">
        <v>219</v>
      </c>
      <c r="D175" s="219" t="s">
        <v>130</v>
      </c>
      <c r="E175" s="220" t="s">
        <v>220</v>
      </c>
      <c r="F175" s="221" t="s">
        <v>221</v>
      </c>
      <c r="G175" s="222" t="s">
        <v>133</v>
      </c>
      <c r="H175" s="223">
        <v>74.469999999999999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0.0080000000000000002</v>
      </c>
      <c r="R175" s="229">
        <f>Q175*H175</f>
        <v>0.59575999999999996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134</v>
      </c>
      <c r="AT175" s="231" t="s">
        <v>130</v>
      </c>
      <c r="AU175" s="231" t="s">
        <v>84</v>
      </c>
      <c r="AY175" s="17" t="s">
        <v>127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134</v>
      </c>
      <c r="BM175" s="231" t="s">
        <v>222</v>
      </c>
    </row>
    <row r="176" s="13" customFormat="1">
      <c r="A176" s="13"/>
      <c r="B176" s="233"/>
      <c r="C176" s="234"/>
      <c r="D176" s="235" t="s">
        <v>136</v>
      </c>
      <c r="E176" s="236" t="s">
        <v>1</v>
      </c>
      <c r="F176" s="237" t="s">
        <v>223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136</v>
      </c>
      <c r="AU176" s="243" t="s">
        <v>84</v>
      </c>
      <c r="AV176" s="13" t="s">
        <v>82</v>
      </c>
      <c r="AW176" s="13" t="s">
        <v>31</v>
      </c>
      <c r="AX176" s="13" t="s">
        <v>74</v>
      </c>
      <c r="AY176" s="243" t="s">
        <v>127</v>
      </c>
    </row>
    <row r="177" s="13" customFormat="1">
      <c r="A177" s="13"/>
      <c r="B177" s="233"/>
      <c r="C177" s="234"/>
      <c r="D177" s="235" t="s">
        <v>136</v>
      </c>
      <c r="E177" s="236" t="s">
        <v>1</v>
      </c>
      <c r="F177" s="237" t="s">
        <v>224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84</v>
      </c>
      <c r="AV177" s="13" t="s">
        <v>82</v>
      </c>
      <c r="AW177" s="13" t="s">
        <v>31</v>
      </c>
      <c r="AX177" s="13" t="s">
        <v>74</v>
      </c>
      <c r="AY177" s="243" t="s">
        <v>127</v>
      </c>
    </row>
    <row r="178" s="14" customFormat="1">
      <c r="A178" s="14"/>
      <c r="B178" s="244"/>
      <c r="C178" s="245"/>
      <c r="D178" s="235" t="s">
        <v>136</v>
      </c>
      <c r="E178" s="246" t="s">
        <v>1</v>
      </c>
      <c r="F178" s="247" t="s">
        <v>225</v>
      </c>
      <c r="G178" s="245"/>
      <c r="H178" s="248">
        <v>24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84</v>
      </c>
      <c r="AV178" s="14" t="s">
        <v>84</v>
      </c>
      <c r="AW178" s="14" t="s">
        <v>31</v>
      </c>
      <c r="AX178" s="14" t="s">
        <v>74</v>
      </c>
      <c r="AY178" s="254" t="s">
        <v>127</v>
      </c>
    </row>
    <row r="179" s="13" customFormat="1">
      <c r="A179" s="13"/>
      <c r="B179" s="233"/>
      <c r="C179" s="234"/>
      <c r="D179" s="235" t="s">
        <v>136</v>
      </c>
      <c r="E179" s="236" t="s">
        <v>1</v>
      </c>
      <c r="F179" s="237" t="s">
        <v>226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136</v>
      </c>
      <c r="AU179" s="243" t="s">
        <v>84</v>
      </c>
      <c r="AV179" s="13" t="s">
        <v>82</v>
      </c>
      <c r="AW179" s="13" t="s">
        <v>31</v>
      </c>
      <c r="AX179" s="13" t="s">
        <v>74</v>
      </c>
      <c r="AY179" s="243" t="s">
        <v>127</v>
      </c>
    </row>
    <row r="180" s="14" customFormat="1">
      <c r="A180" s="14"/>
      <c r="B180" s="244"/>
      <c r="C180" s="245"/>
      <c r="D180" s="235" t="s">
        <v>136</v>
      </c>
      <c r="E180" s="246" t="s">
        <v>1</v>
      </c>
      <c r="F180" s="247" t="s">
        <v>225</v>
      </c>
      <c r="G180" s="245"/>
      <c r="H180" s="248">
        <v>24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136</v>
      </c>
      <c r="AU180" s="254" t="s">
        <v>84</v>
      </c>
      <c r="AV180" s="14" t="s">
        <v>84</v>
      </c>
      <c r="AW180" s="14" t="s">
        <v>31</v>
      </c>
      <c r="AX180" s="14" t="s">
        <v>74</v>
      </c>
      <c r="AY180" s="254" t="s">
        <v>127</v>
      </c>
    </row>
    <row r="181" s="13" customFormat="1">
      <c r="A181" s="13"/>
      <c r="B181" s="233"/>
      <c r="C181" s="234"/>
      <c r="D181" s="235" t="s">
        <v>136</v>
      </c>
      <c r="E181" s="236" t="s">
        <v>1</v>
      </c>
      <c r="F181" s="237" t="s">
        <v>227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136</v>
      </c>
      <c r="AU181" s="243" t="s">
        <v>84</v>
      </c>
      <c r="AV181" s="13" t="s">
        <v>82</v>
      </c>
      <c r="AW181" s="13" t="s">
        <v>31</v>
      </c>
      <c r="AX181" s="13" t="s">
        <v>74</v>
      </c>
      <c r="AY181" s="243" t="s">
        <v>127</v>
      </c>
    </row>
    <row r="182" s="14" customFormat="1">
      <c r="A182" s="14"/>
      <c r="B182" s="244"/>
      <c r="C182" s="245"/>
      <c r="D182" s="235" t="s">
        <v>136</v>
      </c>
      <c r="E182" s="246" t="s">
        <v>1</v>
      </c>
      <c r="F182" s="247" t="s">
        <v>228</v>
      </c>
      <c r="G182" s="245"/>
      <c r="H182" s="248">
        <v>25.469999999999999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84</v>
      </c>
      <c r="AV182" s="14" t="s">
        <v>84</v>
      </c>
      <c r="AW182" s="14" t="s">
        <v>31</v>
      </c>
      <c r="AX182" s="14" t="s">
        <v>74</v>
      </c>
      <c r="AY182" s="254" t="s">
        <v>127</v>
      </c>
    </row>
    <row r="183" s="13" customFormat="1">
      <c r="A183" s="13"/>
      <c r="B183" s="233"/>
      <c r="C183" s="234"/>
      <c r="D183" s="235" t="s">
        <v>136</v>
      </c>
      <c r="E183" s="236" t="s">
        <v>1</v>
      </c>
      <c r="F183" s="237" t="s">
        <v>229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136</v>
      </c>
      <c r="AU183" s="243" t="s">
        <v>84</v>
      </c>
      <c r="AV183" s="13" t="s">
        <v>82</v>
      </c>
      <c r="AW183" s="13" t="s">
        <v>31</v>
      </c>
      <c r="AX183" s="13" t="s">
        <v>74</v>
      </c>
      <c r="AY183" s="243" t="s">
        <v>127</v>
      </c>
    </row>
    <row r="184" s="14" customFormat="1">
      <c r="A184" s="14"/>
      <c r="B184" s="244"/>
      <c r="C184" s="245"/>
      <c r="D184" s="235" t="s">
        <v>136</v>
      </c>
      <c r="E184" s="246" t="s">
        <v>1</v>
      </c>
      <c r="F184" s="247" t="s">
        <v>82</v>
      </c>
      <c r="G184" s="245"/>
      <c r="H184" s="248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136</v>
      </c>
      <c r="AU184" s="254" t="s">
        <v>84</v>
      </c>
      <c r="AV184" s="14" t="s">
        <v>84</v>
      </c>
      <c r="AW184" s="14" t="s">
        <v>31</v>
      </c>
      <c r="AX184" s="14" t="s">
        <v>74</v>
      </c>
      <c r="AY184" s="254" t="s">
        <v>127</v>
      </c>
    </row>
    <row r="185" s="15" customFormat="1">
      <c r="A185" s="15"/>
      <c r="B185" s="255"/>
      <c r="C185" s="256"/>
      <c r="D185" s="235" t="s">
        <v>136</v>
      </c>
      <c r="E185" s="257" t="s">
        <v>1</v>
      </c>
      <c r="F185" s="258" t="s">
        <v>230</v>
      </c>
      <c r="G185" s="256"/>
      <c r="H185" s="259">
        <v>74.469999999999999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136</v>
      </c>
      <c r="AU185" s="265" t="s">
        <v>84</v>
      </c>
      <c r="AV185" s="15" t="s">
        <v>134</v>
      </c>
      <c r="AW185" s="15" t="s">
        <v>31</v>
      </c>
      <c r="AX185" s="15" t="s">
        <v>82</v>
      </c>
      <c r="AY185" s="265" t="s">
        <v>127</v>
      </c>
    </row>
    <row r="186" s="2" customFormat="1" ht="24.15" customHeight="1">
      <c r="A186" s="38"/>
      <c r="B186" s="39"/>
      <c r="C186" s="219" t="s">
        <v>231</v>
      </c>
      <c r="D186" s="219" t="s">
        <v>130</v>
      </c>
      <c r="E186" s="220" t="s">
        <v>232</v>
      </c>
      <c r="F186" s="221" t="s">
        <v>233</v>
      </c>
      <c r="G186" s="222" t="s">
        <v>234</v>
      </c>
      <c r="H186" s="223">
        <v>39.719999999999999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0.0030000000000000001</v>
      </c>
      <c r="R186" s="229">
        <f>Q186*H186</f>
        <v>0.11916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134</v>
      </c>
      <c r="AT186" s="231" t="s">
        <v>130</v>
      </c>
      <c r="AU186" s="231" t="s">
        <v>84</v>
      </c>
      <c r="AY186" s="17" t="s">
        <v>127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134</v>
      </c>
      <c r="BM186" s="231" t="s">
        <v>235</v>
      </c>
    </row>
    <row r="187" s="14" customFormat="1">
      <c r="A187" s="14"/>
      <c r="B187" s="244"/>
      <c r="C187" s="245"/>
      <c r="D187" s="235" t="s">
        <v>136</v>
      </c>
      <c r="E187" s="246" t="s">
        <v>1</v>
      </c>
      <c r="F187" s="247" t="s">
        <v>236</v>
      </c>
      <c r="G187" s="245"/>
      <c r="H187" s="248">
        <v>39.719999999999999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136</v>
      </c>
      <c r="AU187" s="254" t="s">
        <v>84</v>
      </c>
      <c r="AV187" s="14" t="s">
        <v>84</v>
      </c>
      <c r="AW187" s="14" t="s">
        <v>31</v>
      </c>
      <c r="AX187" s="14" t="s">
        <v>82</v>
      </c>
      <c r="AY187" s="254" t="s">
        <v>127</v>
      </c>
    </row>
    <row r="188" s="2" customFormat="1" ht="24.15" customHeight="1">
      <c r="A188" s="38"/>
      <c r="B188" s="39"/>
      <c r="C188" s="219" t="s">
        <v>179</v>
      </c>
      <c r="D188" s="219" t="s">
        <v>130</v>
      </c>
      <c r="E188" s="220" t="s">
        <v>237</v>
      </c>
      <c r="F188" s="221" t="s">
        <v>238</v>
      </c>
      <c r="G188" s="222" t="s">
        <v>147</v>
      </c>
      <c r="H188" s="223">
        <v>3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0.69999999999999996</v>
      </c>
      <c r="T188" s="230">
        <f>S188*H188</f>
        <v>2.0999999999999996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134</v>
      </c>
      <c r="AT188" s="231" t="s">
        <v>130</v>
      </c>
      <c r="AU188" s="231" t="s">
        <v>84</v>
      </c>
      <c r="AY188" s="17" t="s">
        <v>127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134</v>
      </c>
      <c r="BM188" s="231" t="s">
        <v>239</v>
      </c>
    </row>
    <row r="189" s="13" customFormat="1">
      <c r="A189" s="13"/>
      <c r="B189" s="233"/>
      <c r="C189" s="234"/>
      <c r="D189" s="235" t="s">
        <v>136</v>
      </c>
      <c r="E189" s="236" t="s">
        <v>1</v>
      </c>
      <c r="F189" s="237" t="s">
        <v>240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136</v>
      </c>
      <c r="AU189" s="243" t="s">
        <v>84</v>
      </c>
      <c r="AV189" s="13" t="s">
        <v>82</v>
      </c>
      <c r="AW189" s="13" t="s">
        <v>31</v>
      </c>
      <c r="AX189" s="13" t="s">
        <v>74</v>
      </c>
      <c r="AY189" s="243" t="s">
        <v>127</v>
      </c>
    </row>
    <row r="190" s="14" customFormat="1">
      <c r="A190" s="14"/>
      <c r="B190" s="244"/>
      <c r="C190" s="245"/>
      <c r="D190" s="235" t="s">
        <v>136</v>
      </c>
      <c r="E190" s="246" t="s">
        <v>1</v>
      </c>
      <c r="F190" s="247" t="s">
        <v>241</v>
      </c>
      <c r="G190" s="245"/>
      <c r="H190" s="248">
        <v>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136</v>
      </c>
      <c r="AU190" s="254" t="s">
        <v>84</v>
      </c>
      <c r="AV190" s="14" t="s">
        <v>84</v>
      </c>
      <c r="AW190" s="14" t="s">
        <v>31</v>
      </c>
      <c r="AX190" s="14" t="s">
        <v>82</v>
      </c>
      <c r="AY190" s="254" t="s">
        <v>127</v>
      </c>
    </row>
    <row r="191" s="2" customFormat="1" ht="24.15" customHeight="1">
      <c r="A191" s="38"/>
      <c r="B191" s="39"/>
      <c r="C191" s="219" t="s">
        <v>7</v>
      </c>
      <c r="D191" s="219" t="s">
        <v>130</v>
      </c>
      <c r="E191" s="220" t="s">
        <v>242</v>
      </c>
      <c r="F191" s="221" t="s">
        <v>243</v>
      </c>
      <c r="G191" s="222" t="s">
        <v>133</v>
      </c>
      <c r="H191" s="223">
        <v>6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134</v>
      </c>
      <c r="AT191" s="231" t="s">
        <v>130</v>
      </c>
      <c r="AU191" s="231" t="s">
        <v>84</v>
      </c>
      <c r="AY191" s="17" t="s">
        <v>127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134</v>
      </c>
      <c r="BM191" s="231" t="s">
        <v>244</v>
      </c>
    </row>
    <row r="192" s="13" customFormat="1">
      <c r="A192" s="13"/>
      <c r="B192" s="233"/>
      <c r="C192" s="234"/>
      <c r="D192" s="235" t="s">
        <v>136</v>
      </c>
      <c r="E192" s="236" t="s">
        <v>1</v>
      </c>
      <c r="F192" s="237" t="s">
        <v>245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136</v>
      </c>
      <c r="AU192" s="243" t="s">
        <v>84</v>
      </c>
      <c r="AV192" s="13" t="s">
        <v>82</v>
      </c>
      <c r="AW192" s="13" t="s">
        <v>31</v>
      </c>
      <c r="AX192" s="13" t="s">
        <v>74</v>
      </c>
      <c r="AY192" s="243" t="s">
        <v>127</v>
      </c>
    </row>
    <row r="193" s="14" customFormat="1">
      <c r="A193" s="14"/>
      <c r="B193" s="244"/>
      <c r="C193" s="245"/>
      <c r="D193" s="235" t="s">
        <v>136</v>
      </c>
      <c r="E193" s="246" t="s">
        <v>1</v>
      </c>
      <c r="F193" s="247" t="s">
        <v>246</v>
      </c>
      <c r="G193" s="245"/>
      <c r="H193" s="248">
        <v>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136</v>
      </c>
      <c r="AU193" s="254" t="s">
        <v>84</v>
      </c>
      <c r="AV193" s="14" t="s">
        <v>84</v>
      </c>
      <c r="AW193" s="14" t="s">
        <v>31</v>
      </c>
      <c r="AX193" s="14" t="s">
        <v>82</v>
      </c>
      <c r="AY193" s="254" t="s">
        <v>127</v>
      </c>
    </row>
    <row r="194" s="2" customFormat="1" ht="24.15" customHeight="1">
      <c r="A194" s="38"/>
      <c r="B194" s="39"/>
      <c r="C194" s="219" t="s">
        <v>247</v>
      </c>
      <c r="D194" s="219" t="s">
        <v>130</v>
      </c>
      <c r="E194" s="220" t="s">
        <v>248</v>
      </c>
      <c r="F194" s="221" t="s">
        <v>249</v>
      </c>
      <c r="G194" s="222" t="s">
        <v>250</v>
      </c>
      <c r="H194" s="223">
        <v>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39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134</v>
      </c>
      <c r="AT194" s="231" t="s">
        <v>130</v>
      </c>
      <c r="AU194" s="231" t="s">
        <v>84</v>
      </c>
      <c r="AY194" s="17" t="s">
        <v>127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134</v>
      </c>
      <c r="BM194" s="231" t="s">
        <v>251</v>
      </c>
    </row>
    <row r="195" s="2" customFormat="1" ht="37.8" customHeight="1">
      <c r="A195" s="38"/>
      <c r="B195" s="39"/>
      <c r="C195" s="219" t="s">
        <v>252</v>
      </c>
      <c r="D195" s="219" t="s">
        <v>130</v>
      </c>
      <c r="E195" s="220" t="s">
        <v>253</v>
      </c>
      <c r="F195" s="221" t="s">
        <v>254</v>
      </c>
      <c r="G195" s="222" t="s">
        <v>147</v>
      </c>
      <c r="H195" s="223">
        <v>4.7999999999999998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2.2000000000000002</v>
      </c>
      <c r="T195" s="230">
        <f>S195*H195</f>
        <v>10.560000000000001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134</v>
      </c>
      <c r="AT195" s="231" t="s">
        <v>130</v>
      </c>
      <c r="AU195" s="231" t="s">
        <v>84</v>
      </c>
      <c r="AY195" s="17" t="s">
        <v>127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134</v>
      </c>
      <c r="BM195" s="231" t="s">
        <v>255</v>
      </c>
    </row>
    <row r="196" s="13" customFormat="1">
      <c r="A196" s="13"/>
      <c r="B196" s="233"/>
      <c r="C196" s="234"/>
      <c r="D196" s="235" t="s">
        <v>136</v>
      </c>
      <c r="E196" s="236" t="s">
        <v>1</v>
      </c>
      <c r="F196" s="237" t="s">
        <v>256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136</v>
      </c>
      <c r="AU196" s="243" t="s">
        <v>84</v>
      </c>
      <c r="AV196" s="13" t="s">
        <v>82</v>
      </c>
      <c r="AW196" s="13" t="s">
        <v>31</v>
      </c>
      <c r="AX196" s="13" t="s">
        <v>74</v>
      </c>
      <c r="AY196" s="243" t="s">
        <v>127</v>
      </c>
    </row>
    <row r="197" s="14" customFormat="1">
      <c r="A197" s="14"/>
      <c r="B197" s="244"/>
      <c r="C197" s="245"/>
      <c r="D197" s="235" t="s">
        <v>136</v>
      </c>
      <c r="E197" s="246" t="s">
        <v>1</v>
      </c>
      <c r="F197" s="247" t="s">
        <v>257</v>
      </c>
      <c r="G197" s="245"/>
      <c r="H197" s="248">
        <v>4.7999999999999998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136</v>
      </c>
      <c r="AU197" s="254" t="s">
        <v>84</v>
      </c>
      <c r="AV197" s="14" t="s">
        <v>84</v>
      </c>
      <c r="AW197" s="14" t="s">
        <v>31</v>
      </c>
      <c r="AX197" s="14" t="s">
        <v>82</v>
      </c>
      <c r="AY197" s="254" t="s">
        <v>127</v>
      </c>
    </row>
    <row r="198" s="2" customFormat="1" ht="24.15" customHeight="1">
      <c r="A198" s="38"/>
      <c r="B198" s="39"/>
      <c r="C198" s="219" t="s">
        <v>258</v>
      </c>
      <c r="D198" s="219" t="s">
        <v>130</v>
      </c>
      <c r="E198" s="220" t="s">
        <v>259</v>
      </c>
      <c r="F198" s="221" t="s">
        <v>260</v>
      </c>
      <c r="G198" s="222" t="s">
        <v>133</v>
      </c>
      <c r="H198" s="223">
        <v>20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0.029000000000000001</v>
      </c>
      <c r="T198" s="230">
        <f>S198*H198</f>
        <v>0.58000000000000007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134</v>
      </c>
      <c r="AT198" s="231" t="s">
        <v>130</v>
      </c>
      <c r="AU198" s="231" t="s">
        <v>84</v>
      </c>
      <c r="AY198" s="17" t="s">
        <v>127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134</v>
      </c>
      <c r="BM198" s="231" t="s">
        <v>261</v>
      </c>
    </row>
    <row r="199" s="2" customFormat="1" ht="24.15" customHeight="1">
      <c r="A199" s="38"/>
      <c r="B199" s="39"/>
      <c r="C199" s="219" t="s">
        <v>262</v>
      </c>
      <c r="D199" s="219" t="s">
        <v>130</v>
      </c>
      <c r="E199" s="220" t="s">
        <v>263</v>
      </c>
      <c r="F199" s="221" t="s">
        <v>264</v>
      </c>
      <c r="G199" s="222" t="s">
        <v>133</v>
      </c>
      <c r="H199" s="223">
        <v>20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0.050000000000000003</v>
      </c>
      <c r="T199" s="230">
        <f>S199*H199</f>
        <v>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134</v>
      </c>
      <c r="AT199" s="231" t="s">
        <v>130</v>
      </c>
      <c r="AU199" s="231" t="s">
        <v>84</v>
      </c>
      <c r="AY199" s="17" t="s">
        <v>127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134</v>
      </c>
      <c r="BM199" s="231" t="s">
        <v>265</v>
      </c>
    </row>
    <row r="200" s="2" customFormat="1" ht="24.15" customHeight="1">
      <c r="A200" s="38"/>
      <c r="B200" s="39"/>
      <c r="C200" s="219" t="s">
        <v>266</v>
      </c>
      <c r="D200" s="219" t="s">
        <v>130</v>
      </c>
      <c r="E200" s="220" t="s">
        <v>267</v>
      </c>
      <c r="F200" s="221" t="s">
        <v>268</v>
      </c>
      <c r="G200" s="222" t="s">
        <v>133</v>
      </c>
      <c r="H200" s="223">
        <v>1413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134</v>
      </c>
      <c r="AT200" s="231" t="s">
        <v>130</v>
      </c>
      <c r="AU200" s="231" t="s">
        <v>84</v>
      </c>
      <c r="AY200" s="17" t="s">
        <v>127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134</v>
      </c>
      <c r="BM200" s="231" t="s">
        <v>269</v>
      </c>
    </row>
    <row r="201" s="14" customFormat="1">
      <c r="A201" s="14"/>
      <c r="B201" s="244"/>
      <c r="C201" s="245"/>
      <c r="D201" s="235" t="s">
        <v>136</v>
      </c>
      <c r="E201" s="246" t="s">
        <v>1</v>
      </c>
      <c r="F201" s="247" t="s">
        <v>270</v>
      </c>
      <c r="G201" s="245"/>
      <c r="H201" s="248">
        <v>1413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136</v>
      </c>
      <c r="AU201" s="254" t="s">
        <v>84</v>
      </c>
      <c r="AV201" s="14" t="s">
        <v>84</v>
      </c>
      <c r="AW201" s="14" t="s">
        <v>31</v>
      </c>
      <c r="AX201" s="14" t="s">
        <v>82</v>
      </c>
      <c r="AY201" s="254" t="s">
        <v>127</v>
      </c>
    </row>
    <row r="202" s="2" customFormat="1" ht="24.15" customHeight="1">
      <c r="A202" s="38"/>
      <c r="B202" s="39"/>
      <c r="C202" s="219" t="s">
        <v>271</v>
      </c>
      <c r="D202" s="219" t="s">
        <v>130</v>
      </c>
      <c r="E202" s="220" t="s">
        <v>272</v>
      </c>
      <c r="F202" s="221" t="s">
        <v>273</v>
      </c>
      <c r="G202" s="222" t="s">
        <v>133</v>
      </c>
      <c r="H202" s="223">
        <v>5652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134</v>
      </c>
      <c r="AT202" s="231" t="s">
        <v>130</v>
      </c>
      <c r="AU202" s="231" t="s">
        <v>84</v>
      </c>
      <c r="AY202" s="17" t="s">
        <v>127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134</v>
      </c>
      <c r="BM202" s="231" t="s">
        <v>274</v>
      </c>
    </row>
    <row r="203" s="14" customFormat="1">
      <c r="A203" s="14"/>
      <c r="B203" s="244"/>
      <c r="C203" s="245"/>
      <c r="D203" s="235" t="s">
        <v>136</v>
      </c>
      <c r="E203" s="246" t="s">
        <v>1</v>
      </c>
      <c r="F203" s="247" t="s">
        <v>275</v>
      </c>
      <c r="G203" s="245"/>
      <c r="H203" s="248">
        <v>5652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136</v>
      </c>
      <c r="AU203" s="254" t="s">
        <v>84</v>
      </c>
      <c r="AV203" s="14" t="s">
        <v>84</v>
      </c>
      <c r="AW203" s="14" t="s">
        <v>31</v>
      </c>
      <c r="AX203" s="14" t="s">
        <v>82</v>
      </c>
      <c r="AY203" s="254" t="s">
        <v>127</v>
      </c>
    </row>
    <row r="204" s="12" customFormat="1" ht="22.8" customHeight="1">
      <c r="A204" s="12"/>
      <c r="B204" s="203"/>
      <c r="C204" s="204"/>
      <c r="D204" s="205" t="s">
        <v>73</v>
      </c>
      <c r="E204" s="217" t="s">
        <v>276</v>
      </c>
      <c r="F204" s="217" t="s">
        <v>277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SUM(P205:P211)</f>
        <v>0</v>
      </c>
      <c r="Q204" s="211"/>
      <c r="R204" s="212">
        <f>SUM(R205:R211)</f>
        <v>0</v>
      </c>
      <c r="S204" s="211"/>
      <c r="T204" s="213">
        <f>SUM(T205:T211)</f>
        <v>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82</v>
      </c>
      <c r="AT204" s="215" t="s">
        <v>73</v>
      </c>
      <c r="AU204" s="215" t="s">
        <v>82</v>
      </c>
      <c r="AY204" s="214" t="s">
        <v>127</v>
      </c>
      <c r="BK204" s="216">
        <f>SUM(BK205:BK211)</f>
        <v>0</v>
      </c>
    </row>
    <row r="205" s="2" customFormat="1" ht="24.15" customHeight="1">
      <c r="A205" s="38"/>
      <c r="B205" s="39"/>
      <c r="C205" s="219" t="s">
        <v>278</v>
      </c>
      <c r="D205" s="219" t="s">
        <v>130</v>
      </c>
      <c r="E205" s="220" t="s">
        <v>279</v>
      </c>
      <c r="F205" s="221" t="s">
        <v>280</v>
      </c>
      <c r="G205" s="222" t="s">
        <v>205</v>
      </c>
      <c r="H205" s="223">
        <v>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1</v>
      </c>
      <c r="T205" s="230">
        <f>S205*H205</f>
        <v>1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134</v>
      </c>
      <c r="AT205" s="231" t="s">
        <v>130</v>
      </c>
      <c r="AU205" s="231" t="s">
        <v>84</v>
      </c>
      <c r="AY205" s="17" t="s">
        <v>127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134</v>
      </c>
      <c r="BM205" s="231" t="s">
        <v>281</v>
      </c>
    </row>
    <row r="206" s="2" customFormat="1" ht="24.15" customHeight="1">
      <c r="A206" s="38"/>
      <c r="B206" s="39"/>
      <c r="C206" s="219" t="s">
        <v>282</v>
      </c>
      <c r="D206" s="219" t="s">
        <v>130</v>
      </c>
      <c r="E206" s="220" t="s">
        <v>283</v>
      </c>
      <c r="F206" s="221" t="s">
        <v>284</v>
      </c>
      <c r="G206" s="222" t="s">
        <v>169</v>
      </c>
      <c r="H206" s="223">
        <v>27.864999999999998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134</v>
      </c>
      <c r="AT206" s="231" t="s">
        <v>130</v>
      </c>
      <c r="AU206" s="231" t="s">
        <v>84</v>
      </c>
      <c r="AY206" s="17" t="s">
        <v>127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134</v>
      </c>
      <c r="BM206" s="231" t="s">
        <v>285</v>
      </c>
    </row>
    <row r="207" s="2" customFormat="1" ht="24.15" customHeight="1">
      <c r="A207" s="38"/>
      <c r="B207" s="39"/>
      <c r="C207" s="219" t="s">
        <v>286</v>
      </c>
      <c r="D207" s="219" t="s">
        <v>130</v>
      </c>
      <c r="E207" s="220" t="s">
        <v>287</v>
      </c>
      <c r="F207" s="221" t="s">
        <v>288</v>
      </c>
      <c r="G207" s="222" t="s">
        <v>169</v>
      </c>
      <c r="H207" s="223">
        <v>27.864999999999998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134</v>
      </c>
      <c r="AT207" s="231" t="s">
        <v>130</v>
      </c>
      <c r="AU207" s="231" t="s">
        <v>84</v>
      </c>
      <c r="AY207" s="17" t="s">
        <v>127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134</v>
      </c>
      <c r="BM207" s="231" t="s">
        <v>289</v>
      </c>
    </row>
    <row r="208" s="2" customFormat="1" ht="24.15" customHeight="1">
      <c r="A208" s="38"/>
      <c r="B208" s="39"/>
      <c r="C208" s="219" t="s">
        <v>290</v>
      </c>
      <c r="D208" s="219" t="s">
        <v>130</v>
      </c>
      <c r="E208" s="220" t="s">
        <v>291</v>
      </c>
      <c r="F208" s="221" t="s">
        <v>292</v>
      </c>
      <c r="G208" s="222" t="s">
        <v>169</v>
      </c>
      <c r="H208" s="223">
        <v>1393.25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39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134</v>
      </c>
      <c r="AT208" s="231" t="s">
        <v>130</v>
      </c>
      <c r="AU208" s="231" t="s">
        <v>84</v>
      </c>
      <c r="AY208" s="17" t="s">
        <v>127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134</v>
      </c>
      <c r="BM208" s="231" t="s">
        <v>293</v>
      </c>
    </row>
    <row r="209" s="14" customFormat="1">
      <c r="A209" s="14"/>
      <c r="B209" s="244"/>
      <c r="C209" s="245"/>
      <c r="D209" s="235" t="s">
        <v>136</v>
      </c>
      <c r="E209" s="246" t="s">
        <v>1</v>
      </c>
      <c r="F209" s="247" t="s">
        <v>294</v>
      </c>
      <c r="G209" s="245"/>
      <c r="H209" s="248">
        <v>1393.25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136</v>
      </c>
      <c r="AU209" s="254" t="s">
        <v>84</v>
      </c>
      <c r="AV209" s="14" t="s">
        <v>84</v>
      </c>
      <c r="AW209" s="14" t="s">
        <v>31</v>
      </c>
      <c r="AX209" s="14" t="s">
        <v>82</v>
      </c>
      <c r="AY209" s="254" t="s">
        <v>127</v>
      </c>
    </row>
    <row r="210" s="2" customFormat="1" ht="33" customHeight="1">
      <c r="A210" s="38"/>
      <c r="B210" s="39"/>
      <c r="C210" s="219" t="s">
        <v>295</v>
      </c>
      <c r="D210" s="219" t="s">
        <v>130</v>
      </c>
      <c r="E210" s="220" t="s">
        <v>296</v>
      </c>
      <c r="F210" s="221" t="s">
        <v>297</v>
      </c>
      <c r="G210" s="222" t="s">
        <v>169</v>
      </c>
      <c r="H210" s="223">
        <v>15.537000000000001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39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134</v>
      </c>
      <c r="AT210" s="231" t="s">
        <v>130</v>
      </c>
      <c r="AU210" s="231" t="s">
        <v>84</v>
      </c>
      <c r="AY210" s="17" t="s">
        <v>127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134</v>
      </c>
      <c r="BM210" s="231" t="s">
        <v>298</v>
      </c>
    </row>
    <row r="211" s="2" customFormat="1" ht="33" customHeight="1">
      <c r="A211" s="38"/>
      <c r="B211" s="39"/>
      <c r="C211" s="219" t="s">
        <v>299</v>
      </c>
      <c r="D211" s="219" t="s">
        <v>130</v>
      </c>
      <c r="E211" s="220" t="s">
        <v>300</v>
      </c>
      <c r="F211" s="221" t="s">
        <v>301</v>
      </c>
      <c r="G211" s="222" t="s">
        <v>169</v>
      </c>
      <c r="H211" s="223">
        <v>12.327999999999999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39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134</v>
      </c>
      <c r="AT211" s="231" t="s">
        <v>130</v>
      </c>
      <c r="AU211" s="231" t="s">
        <v>84</v>
      </c>
      <c r="AY211" s="17" t="s">
        <v>127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82</v>
      </c>
      <c r="BK211" s="232">
        <f>ROUND(I211*H211,2)</f>
        <v>0</v>
      </c>
      <c r="BL211" s="17" t="s">
        <v>134</v>
      </c>
      <c r="BM211" s="231" t="s">
        <v>302</v>
      </c>
    </row>
    <row r="212" s="12" customFormat="1" ht="22.8" customHeight="1">
      <c r="A212" s="12"/>
      <c r="B212" s="203"/>
      <c r="C212" s="204"/>
      <c r="D212" s="205" t="s">
        <v>73</v>
      </c>
      <c r="E212" s="217" t="s">
        <v>303</v>
      </c>
      <c r="F212" s="217" t="s">
        <v>304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SUM(P213:P214)</f>
        <v>0</v>
      </c>
      <c r="Q212" s="211"/>
      <c r="R212" s="212">
        <f>SUM(R213:R214)</f>
        <v>0</v>
      </c>
      <c r="S212" s="211"/>
      <c r="T212" s="213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82</v>
      </c>
      <c r="AT212" s="215" t="s">
        <v>73</v>
      </c>
      <c r="AU212" s="215" t="s">
        <v>82</v>
      </c>
      <c r="AY212" s="214" t="s">
        <v>127</v>
      </c>
      <c r="BK212" s="216">
        <f>SUM(BK213:BK214)</f>
        <v>0</v>
      </c>
    </row>
    <row r="213" s="2" customFormat="1" ht="24.15" customHeight="1">
      <c r="A213" s="38"/>
      <c r="B213" s="39"/>
      <c r="C213" s="219" t="s">
        <v>305</v>
      </c>
      <c r="D213" s="219" t="s">
        <v>130</v>
      </c>
      <c r="E213" s="220" t="s">
        <v>306</v>
      </c>
      <c r="F213" s="221" t="s">
        <v>307</v>
      </c>
      <c r="G213" s="222" t="s">
        <v>169</v>
      </c>
      <c r="H213" s="223">
        <v>10.598000000000001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134</v>
      </c>
      <c r="AT213" s="231" t="s">
        <v>130</v>
      </c>
      <c r="AU213" s="231" t="s">
        <v>84</v>
      </c>
      <c r="AY213" s="17" t="s">
        <v>127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134</v>
      </c>
      <c r="BM213" s="231" t="s">
        <v>308</v>
      </c>
    </row>
    <row r="214" s="2" customFormat="1" ht="24.15" customHeight="1">
      <c r="A214" s="38"/>
      <c r="B214" s="39"/>
      <c r="C214" s="219" t="s">
        <v>309</v>
      </c>
      <c r="D214" s="219" t="s">
        <v>130</v>
      </c>
      <c r="E214" s="220" t="s">
        <v>310</v>
      </c>
      <c r="F214" s="221" t="s">
        <v>311</v>
      </c>
      <c r="G214" s="222" t="s">
        <v>205</v>
      </c>
      <c r="H214" s="223">
        <v>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134</v>
      </c>
      <c r="AT214" s="231" t="s">
        <v>130</v>
      </c>
      <c r="AU214" s="231" t="s">
        <v>84</v>
      </c>
      <c r="AY214" s="17" t="s">
        <v>127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134</v>
      </c>
      <c r="BM214" s="231" t="s">
        <v>312</v>
      </c>
    </row>
    <row r="215" s="12" customFormat="1" ht="25.92" customHeight="1">
      <c r="A215" s="12"/>
      <c r="B215" s="203"/>
      <c r="C215" s="204"/>
      <c r="D215" s="205" t="s">
        <v>73</v>
      </c>
      <c r="E215" s="206" t="s">
        <v>313</v>
      </c>
      <c r="F215" s="206" t="s">
        <v>314</v>
      </c>
      <c r="G215" s="204"/>
      <c r="H215" s="204"/>
      <c r="I215" s="207"/>
      <c r="J215" s="208">
        <f>BK215</f>
        <v>0</v>
      </c>
      <c r="K215" s="204"/>
      <c r="L215" s="209"/>
      <c r="M215" s="210"/>
      <c r="N215" s="211"/>
      <c r="O215" s="211"/>
      <c r="P215" s="212">
        <f>P216+P341+P345+P357+P376</f>
        <v>0</v>
      </c>
      <c r="Q215" s="211"/>
      <c r="R215" s="212">
        <f>R216+R341+R345+R357+R376</f>
        <v>8.2564019000000002</v>
      </c>
      <c r="S215" s="211"/>
      <c r="T215" s="213">
        <f>T216+T341+T345+T357+T376</f>
        <v>12.624827900000001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84</v>
      </c>
      <c r="AT215" s="215" t="s">
        <v>73</v>
      </c>
      <c r="AU215" s="215" t="s">
        <v>74</v>
      </c>
      <c r="AY215" s="214" t="s">
        <v>127</v>
      </c>
      <c r="BK215" s="216">
        <f>BK216+BK341+BK345+BK357+BK376</f>
        <v>0</v>
      </c>
    </row>
    <row r="216" s="12" customFormat="1" ht="22.8" customHeight="1">
      <c r="A216" s="12"/>
      <c r="B216" s="203"/>
      <c r="C216" s="204"/>
      <c r="D216" s="205" t="s">
        <v>73</v>
      </c>
      <c r="E216" s="217" t="s">
        <v>315</v>
      </c>
      <c r="F216" s="217" t="s">
        <v>316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SUM(P217:P340)</f>
        <v>0</v>
      </c>
      <c r="Q216" s="211"/>
      <c r="R216" s="212">
        <f>SUM(R217:R340)</f>
        <v>6.7747222000000002</v>
      </c>
      <c r="S216" s="211"/>
      <c r="T216" s="213">
        <f>SUM(T217:T340)</f>
        <v>12.176100000000002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84</v>
      </c>
      <c r="AT216" s="215" t="s">
        <v>73</v>
      </c>
      <c r="AU216" s="215" t="s">
        <v>82</v>
      </c>
      <c r="AY216" s="214" t="s">
        <v>127</v>
      </c>
      <c r="BK216" s="216">
        <f>SUM(BK217:BK340)</f>
        <v>0</v>
      </c>
    </row>
    <row r="217" s="2" customFormat="1" ht="24.15" customHeight="1">
      <c r="A217" s="38"/>
      <c r="B217" s="39"/>
      <c r="C217" s="219" t="s">
        <v>317</v>
      </c>
      <c r="D217" s="219" t="s">
        <v>130</v>
      </c>
      <c r="E217" s="220" t="s">
        <v>318</v>
      </c>
      <c r="F217" s="221" t="s">
        <v>319</v>
      </c>
      <c r="G217" s="222" t="s">
        <v>133</v>
      </c>
      <c r="H217" s="223">
        <v>224.345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211</v>
      </c>
      <c r="AT217" s="231" t="s">
        <v>130</v>
      </c>
      <c r="AU217" s="231" t="s">
        <v>84</v>
      </c>
      <c r="AY217" s="17" t="s">
        <v>127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211</v>
      </c>
      <c r="BM217" s="231" t="s">
        <v>320</v>
      </c>
    </row>
    <row r="218" s="13" customFormat="1">
      <c r="A218" s="13"/>
      <c r="B218" s="233"/>
      <c r="C218" s="234"/>
      <c r="D218" s="235" t="s">
        <v>136</v>
      </c>
      <c r="E218" s="236" t="s">
        <v>1</v>
      </c>
      <c r="F218" s="237" t="s">
        <v>321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136</v>
      </c>
      <c r="AU218" s="243" t="s">
        <v>84</v>
      </c>
      <c r="AV218" s="13" t="s">
        <v>82</v>
      </c>
      <c r="AW218" s="13" t="s">
        <v>31</v>
      </c>
      <c r="AX218" s="13" t="s">
        <v>74</v>
      </c>
      <c r="AY218" s="243" t="s">
        <v>127</v>
      </c>
    </row>
    <row r="219" s="14" customFormat="1">
      <c r="A219" s="14"/>
      <c r="B219" s="244"/>
      <c r="C219" s="245"/>
      <c r="D219" s="235" t="s">
        <v>136</v>
      </c>
      <c r="E219" s="246" t="s">
        <v>1</v>
      </c>
      <c r="F219" s="247" t="s">
        <v>322</v>
      </c>
      <c r="G219" s="245"/>
      <c r="H219" s="248">
        <v>61.274999999999999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136</v>
      </c>
      <c r="AU219" s="254" t="s">
        <v>84</v>
      </c>
      <c r="AV219" s="14" t="s">
        <v>84</v>
      </c>
      <c r="AW219" s="14" t="s">
        <v>31</v>
      </c>
      <c r="AX219" s="14" t="s">
        <v>74</v>
      </c>
      <c r="AY219" s="254" t="s">
        <v>127</v>
      </c>
    </row>
    <row r="220" s="13" customFormat="1">
      <c r="A220" s="13"/>
      <c r="B220" s="233"/>
      <c r="C220" s="234"/>
      <c r="D220" s="235" t="s">
        <v>136</v>
      </c>
      <c r="E220" s="236" t="s">
        <v>1</v>
      </c>
      <c r="F220" s="237" t="s">
        <v>323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136</v>
      </c>
      <c r="AU220" s="243" t="s">
        <v>84</v>
      </c>
      <c r="AV220" s="13" t="s">
        <v>82</v>
      </c>
      <c r="AW220" s="13" t="s">
        <v>31</v>
      </c>
      <c r="AX220" s="13" t="s">
        <v>74</v>
      </c>
      <c r="AY220" s="243" t="s">
        <v>127</v>
      </c>
    </row>
    <row r="221" s="14" customFormat="1">
      <c r="A221" s="14"/>
      <c r="B221" s="244"/>
      <c r="C221" s="245"/>
      <c r="D221" s="235" t="s">
        <v>136</v>
      </c>
      <c r="E221" s="246" t="s">
        <v>1</v>
      </c>
      <c r="F221" s="247" t="s">
        <v>324</v>
      </c>
      <c r="G221" s="245"/>
      <c r="H221" s="248">
        <v>61.630000000000003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136</v>
      </c>
      <c r="AU221" s="254" t="s">
        <v>84</v>
      </c>
      <c r="AV221" s="14" t="s">
        <v>84</v>
      </c>
      <c r="AW221" s="14" t="s">
        <v>31</v>
      </c>
      <c r="AX221" s="14" t="s">
        <v>74</v>
      </c>
      <c r="AY221" s="254" t="s">
        <v>127</v>
      </c>
    </row>
    <row r="222" s="13" customFormat="1">
      <c r="A222" s="13"/>
      <c r="B222" s="233"/>
      <c r="C222" s="234"/>
      <c r="D222" s="235" t="s">
        <v>136</v>
      </c>
      <c r="E222" s="236" t="s">
        <v>1</v>
      </c>
      <c r="F222" s="237" t="s">
        <v>325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136</v>
      </c>
      <c r="AU222" s="243" t="s">
        <v>84</v>
      </c>
      <c r="AV222" s="13" t="s">
        <v>82</v>
      </c>
      <c r="AW222" s="13" t="s">
        <v>31</v>
      </c>
      <c r="AX222" s="13" t="s">
        <v>74</v>
      </c>
      <c r="AY222" s="243" t="s">
        <v>127</v>
      </c>
    </row>
    <row r="223" s="14" customFormat="1">
      <c r="A223" s="14"/>
      <c r="B223" s="244"/>
      <c r="C223" s="245"/>
      <c r="D223" s="235" t="s">
        <v>136</v>
      </c>
      <c r="E223" s="246" t="s">
        <v>1</v>
      </c>
      <c r="F223" s="247" t="s">
        <v>326</v>
      </c>
      <c r="G223" s="245"/>
      <c r="H223" s="248">
        <v>19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136</v>
      </c>
      <c r="AU223" s="254" t="s">
        <v>84</v>
      </c>
      <c r="AV223" s="14" t="s">
        <v>84</v>
      </c>
      <c r="AW223" s="14" t="s">
        <v>31</v>
      </c>
      <c r="AX223" s="14" t="s">
        <v>74</v>
      </c>
      <c r="AY223" s="254" t="s">
        <v>127</v>
      </c>
    </row>
    <row r="224" s="13" customFormat="1">
      <c r="A224" s="13"/>
      <c r="B224" s="233"/>
      <c r="C224" s="234"/>
      <c r="D224" s="235" t="s">
        <v>136</v>
      </c>
      <c r="E224" s="236" t="s">
        <v>1</v>
      </c>
      <c r="F224" s="237" t="s">
        <v>327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136</v>
      </c>
      <c r="AU224" s="243" t="s">
        <v>84</v>
      </c>
      <c r="AV224" s="13" t="s">
        <v>82</v>
      </c>
      <c r="AW224" s="13" t="s">
        <v>31</v>
      </c>
      <c r="AX224" s="13" t="s">
        <v>74</v>
      </c>
      <c r="AY224" s="243" t="s">
        <v>127</v>
      </c>
    </row>
    <row r="225" s="14" customFormat="1">
      <c r="A225" s="14"/>
      <c r="B225" s="244"/>
      <c r="C225" s="245"/>
      <c r="D225" s="235" t="s">
        <v>136</v>
      </c>
      <c r="E225" s="246" t="s">
        <v>1</v>
      </c>
      <c r="F225" s="247" t="s">
        <v>328</v>
      </c>
      <c r="G225" s="245"/>
      <c r="H225" s="248">
        <v>80.030000000000001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136</v>
      </c>
      <c r="AU225" s="254" t="s">
        <v>84</v>
      </c>
      <c r="AV225" s="14" t="s">
        <v>84</v>
      </c>
      <c r="AW225" s="14" t="s">
        <v>31</v>
      </c>
      <c r="AX225" s="14" t="s">
        <v>74</v>
      </c>
      <c r="AY225" s="254" t="s">
        <v>127</v>
      </c>
    </row>
    <row r="226" s="13" customFormat="1">
      <c r="A226" s="13"/>
      <c r="B226" s="233"/>
      <c r="C226" s="234"/>
      <c r="D226" s="235" t="s">
        <v>136</v>
      </c>
      <c r="E226" s="236" t="s">
        <v>1</v>
      </c>
      <c r="F226" s="237" t="s">
        <v>229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136</v>
      </c>
      <c r="AU226" s="243" t="s">
        <v>84</v>
      </c>
      <c r="AV226" s="13" t="s">
        <v>82</v>
      </c>
      <c r="AW226" s="13" t="s">
        <v>31</v>
      </c>
      <c r="AX226" s="13" t="s">
        <v>74</v>
      </c>
      <c r="AY226" s="243" t="s">
        <v>127</v>
      </c>
    </row>
    <row r="227" s="14" customFormat="1">
      <c r="A227" s="14"/>
      <c r="B227" s="244"/>
      <c r="C227" s="245"/>
      <c r="D227" s="235" t="s">
        <v>136</v>
      </c>
      <c r="E227" s="246" t="s">
        <v>1</v>
      </c>
      <c r="F227" s="247" t="s">
        <v>329</v>
      </c>
      <c r="G227" s="245"/>
      <c r="H227" s="248">
        <v>1.2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136</v>
      </c>
      <c r="AU227" s="254" t="s">
        <v>84</v>
      </c>
      <c r="AV227" s="14" t="s">
        <v>84</v>
      </c>
      <c r="AW227" s="14" t="s">
        <v>31</v>
      </c>
      <c r="AX227" s="14" t="s">
        <v>74</v>
      </c>
      <c r="AY227" s="254" t="s">
        <v>127</v>
      </c>
    </row>
    <row r="228" s="13" customFormat="1">
      <c r="A228" s="13"/>
      <c r="B228" s="233"/>
      <c r="C228" s="234"/>
      <c r="D228" s="235" t="s">
        <v>136</v>
      </c>
      <c r="E228" s="236" t="s">
        <v>1</v>
      </c>
      <c r="F228" s="237" t="s">
        <v>330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136</v>
      </c>
      <c r="AU228" s="243" t="s">
        <v>84</v>
      </c>
      <c r="AV228" s="13" t="s">
        <v>82</v>
      </c>
      <c r="AW228" s="13" t="s">
        <v>31</v>
      </c>
      <c r="AX228" s="13" t="s">
        <v>74</v>
      </c>
      <c r="AY228" s="243" t="s">
        <v>127</v>
      </c>
    </row>
    <row r="229" s="14" customFormat="1">
      <c r="A229" s="14"/>
      <c r="B229" s="244"/>
      <c r="C229" s="245"/>
      <c r="D229" s="235" t="s">
        <v>136</v>
      </c>
      <c r="E229" s="246" t="s">
        <v>1</v>
      </c>
      <c r="F229" s="247" t="s">
        <v>331</v>
      </c>
      <c r="G229" s="245"/>
      <c r="H229" s="248">
        <v>1.21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136</v>
      </c>
      <c r="AU229" s="254" t="s">
        <v>84</v>
      </c>
      <c r="AV229" s="14" t="s">
        <v>84</v>
      </c>
      <c r="AW229" s="14" t="s">
        <v>31</v>
      </c>
      <c r="AX229" s="14" t="s">
        <v>74</v>
      </c>
      <c r="AY229" s="254" t="s">
        <v>127</v>
      </c>
    </row>
    <row r="230" s="15" customFormat="1">
      <c r="A230" s="15"/>
      <c r="B230" s="255"/>
      <c r="C230" s="256"/>
      <c r="D230" s="235" t="s">
        <v>136</v>
      </c>
      <c r="E230" s="257" t="s">
        <v>1</v>
      </c>
      <c r="F230" s="258" t="s">
        <v>230</v>
      </c>
      <c r="G230" s="256"/>
      <c r="H230" s="259">
        <v>224.345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136</v>
      </c>
      <c r="AU230" s="265" t="s">
        <v>84</v>
      </c>
      <c r="AV230" s="15" t="s">
        <v>134</v>
      </c>
      <c r="AW230" s="15" t="s">
        <v>31</v>
      </c>
      <c r="AX230" s="15" t="s">
        <v>82</v>
      </c>
      <c r="AY230" s="265" t="s">
        <v>127</v>
      </c>
    </row>
    <row r="231" s="2" customFormat="1" ht="16.5" customHeight="1">
      <c r="A231" s="38"/>
      <c r="B231" s="39"/>
      <c r="C231" s="266" t="s">
        <v>332</v>
      </c>
      <c r="D231" s="266" t="s">
        <v>333</v>
      </c>
      <c r="E231" s="267" t="s">
        <v>334</v>
      </c>
      <c r="F231" s="268" t="s">
        <v>335</v>
      </c>
      <c r="G231" s="269" t="s">
        <v>169</v>
      </c>
      <c r="H231" s="270">
        <v>0.079000000000000001</v>
      </c>
      <c r="I231" s="271"/>
      <c r="J231" s="272">
        <f>ROUND(I231*H231,2)</f>
        <v>0</v>
      </c>
      <c r="K231" s="273"/>
      <c r="L231" s="274"/>
      <c r="M231" s="275" t="s">
        <v>1</v>
      </c>
      <c r="N231" s="276" t="s">
        <v>39</v>
      </c>
      <c r="O231" s="91"/>
      <c r="P231" s="229">
        <f>O231*H231</f>
        <v>0</v>
      </c>
      <c r="Q231" s="229">
        <v>1</v>
      </c>
      <c r="R231" s="229">
        <f>Q231*H231</f>
        <v>0.079000000000000001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295</v>
      </c>
      <c r="AT231" s="231" t="s">
        <v>333</v>
      </c>
      <c r="AU231" s="231" t="s">
        <v>84</v>
      </c>
      <c r="AY231" s="17" t="s">
        <v>127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82</v>
      </c>
      <c r="BK231" s="232">
        <f>ROUND(I231*H231,2)</f>
        <v>0</v>
      </c>
      <c r="BL231" s="17" t="s">
        <v>211</v>
      </c>
      <c r="BM231" s="231" t="s">
        <v>336</v>
      </c>
    </row>
    <row r="232" s="14" customFormat="1">
      <c r="A232" s="14"/>
      <c r="B232" s="244"/>
      <c r="C232" s="245"/>
      <c r="D232" s="235" t="s">
        <v>136</v>
      </c>
      <c r="E232" s="245"/>
      <c r="F232" s="247" t="s">
        <v>337</v>
      </c>
      <c r="G232" s="245"/>
      <c r="H232" s="248">
        <v>0.079000000000000001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136</v>
      </c>
      <c r="AU232" s="254" t="s">
        <v>84</v>
      </c>
      <c r="AV232" s="14" t="s">
        <v>84</v>
      </c>
      <c r="AW232" s="14" t="s">
        <v>4</v>
      </c>
      <c r="AX232" s="14" t="s">
        <v>82</v>
      </c>
      <c r="AY232" s="254" t="s">
        <v>127</v>
      </c>
    </row>
    <row r="233" s="2" customFormat="1" ht="24.15" customHeight="1">
      <c r="A233" s="38"/>
      <c r="B233" s="39"/>
      <c r="C233" s="219" t="s">
        <v>338</v>
      </c>
      <c r="D233" s="219" t="s">
        <v>130</v>
      </c>
      <c r="E233" s="220" t="s">
        <v>339</v>
      </c>
      <c r="F233" s="221" t="s">
        <v>340</v>
      </c>
      <c r="G233" s="222" t="s">
        <v>133</v>
      </c>
      <c r="H233" s="223">
        <v>224.345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39</v>
      </c>
      <c r="O233" s="91"/>
      <c r="P233" s="229">
        <f>O233*H233</f>
        <v>0</v>
      </c>
      <c r="Q233" s="229">
        <v>0.00088000000000000003</v>
      </c>
      <c r="R233" s="229">
        <f>Q233*H233</f>
        <v>0.19742360000000001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211</v>
      </c>
      <c r="AT233" s="231" t="s">
        <v>130</v>
      </c>
      <c r="AU233" s="231" t="s">
        <v>84</v>
      </c>
      <c r="AY233" s="17" t="s">
        <v>127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82</v>
      </c>
      <c r="BK233" s="232">
        <f>ROUND(I233*H233,2)</f>
        <v>0</v>
      </c>
      <c r="BL233" s="17" t="s">
        <v>211</v>
      </c>
      <c r="BM233" s="231" t="s">
        <v>341</v>
      </c>
    </row>
    <row r="234" s="13" customFormat="1">
      <c r="A234" s="13"/>
      <c r="B234" s="233"/>
      <c r="C234" s="234"/>
      <c r="D234" s="235" t="s">
        <v>136</v>
      </c>
      <c r="E234" s="236" t="s">
        <v>1</v>
      </c>
      <c r="F234" s="237" t="s">
        <v>321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136</v>
      </c>
      <c r="AU234" s="243" t="s">
        <v>84</v>
      </c>
      <c r="AV234" s="13" t="s">
        <v>82</v>
      </c>
      <c r="AW234" s="13" t="s">
        <v>31</v>
      </c>
      <c r="AX234" s="13" t="s">
        <v>74</v>
      </c>
      <c r="AY234" s="243" t="s">
        <v>127</v>
      </c>
    </row>
    <row r="235" s="14" customFormat="1">
      <c r="A235" s="14"/>
      <c r="B235" s="244"/>
      <c r="C235" s="245"/>
      <c r="D235" s="235" t="s">
        <v>136</v>
      </c>
      <c r="E235" s="246" t="s">
        <v>1</v>
      </c>
      <c r="F235" s="247" t="s">
        <v>322</v>
      </c>
      <c r="G235" s="245"/>
      <c r="H235" s="248">
        <v>61.274999999999999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136</v>
      </c>
      <c r="AU235" s="254" t="s">
        <v>84</v>
      </c>
      <c r="AV235" s="14" t="s">
        <v>84</v>
      </c>
      <c r="AW235" s="14" t="s">
        <v>31</v>
      </c>
      <c r="AX235" s="14" t="s">
        <v>74</v>
      </c>
      <c r="AY235" s="254" t="s">
        <v>127</v>
      </c>
    </row>
    <row r="236" s="13" customFormat="1">
      <c r="A236" s="13"/>
      <c r="B236" s="233"/>
      <c r="C236" s="234"/>
      <c r="D236" s="235" t="s">
        <v>136</v>
      </c>
      <c r="E236" s="236" t="s">
        <v>1</v>
      </c>
      <c r="F236" s="237" t="s">
        <v>323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136</v>
      </c>
      <c r="AU236" s="243" t="s">
        <v>84</v>
      </c>
      <c r="AV236" s="13" t="s">
        <v>82</v>
      </c>
      <c r="AW236" s="13" t="s">
        <v>31</v>
      </c>
      <c r="AX236" s="13" t="s">
        <v>74</v>
      </c>
      <c r="AY236" s="243" t="s">
        <v>127</v>
      </c>
    </row>
    <row r="237" s="14" customFormat="1">
      <c r="A237" s="14"/>
      <c r="B237" s="244"/>
      <c r="C237" s="245"/>
      <c r="D237" s="235" t="s">
        <v>136</v>
      </c>
      <c r="E237" s="246" t="s">
        <v>1</v>
      </c>
      <c r="F237" s="247" t="s">
        <v>324</v>
      </c>
      <c r="G237" s="245"/>
      <c r="H237" s="248">
        <v>61.630000000000003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136</v>
      </c>
      <c r="AU237" s="254" t="s">
        <v>84</v>
      </c>
      <c r="AV237" s="14" t="s">
        <v>84</v>
      </c>
      <c r="AW237" s="14" t="s">
        <v>31</v>
      </c>
      <c r="AX237" s="14" t="s">
        <v>74</v>
      </c>
      <c r="AY237" s="254" t="s">
        <v>127</v>
      </c>
    </row>
    <row r="238" s="13" customFormat="1">
      <c r="A238" s="13"/>
      <c r="B238" s="233"/>
      <c r="C238" s="234"/>
      <c r="D238" s="235" t="s">
        <v>136</v>
      </c>
      <c r="E238" s="236" t="s">
        <v>1</v>
      </c>
      <c r="F238" s="237" t="s">
        <v>325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136</v>
      </c>
      <c r="AU238" s="243" t="s">
        <v>84</v>
      </c>
      <c r="AV238" s="13" t="s">
        <v>82</v>
      </c>
      <c r="AW238" s="13" t="s">
        <v>31</v>
      </c>
      <c r="AX238" s="13" t="s">
        <v>74</v>
      </c>
      <c r="AY238" s="243" t="s">
        <v>127</v>
      </c>
    </row>
    <row r="239" s="14" customFormat="1">
      <c r="A239" s="14"/>
      <c r="B239" s="244"/>
      <c r="C239" s="245"/>
      <c r="D239" s="235" t="s">
        <v>136</v>
      </c>
      <c r="E239" s="246" t="s">
        <v>1</v>
      </c>
      <c r="F239" s="247" t="s">
        <v>326</v>
      </c>
      <c r="G239" s="245"/>
      <c r="H239" s="248">
        <v>19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136</v>
      </c>
      <c r="AU239" s="254" t="s">
        <v>84</v>
      </c>
      <c r="AV239" s="14" t="s">
        <v>84</v>
      </c>
      <c r="AW239" s="14" t="s">
        <v>31</v>
      </c>
      <c r="AX239" s="14" t="s">
        <v>74</v>
      </c>
      <c r="AY239" s="254" t="s">
        <v>127</v>
      </c>
    </row>
    <row r="240" s="13" customFormat="1">
      <c r="A240" s="13"/>
      <c r="B240" s="233"/>
      <c r="C240" s="234"/>
      <c r="D240" s="235" t="s">
        <v>136</v>
      </c>
      <c r="E240" s="236" t="s">
        <v>1</v>
      </c>
      <c r="F240" s="237" t="s">
        <v>327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136</v>
      </c>
      <c r="AU240" s="243" t="s">
        <v>84</v>
      </c>
      <c r="AV240" s="13" t="s">
        <v>82</v>
      </c>
      <c r="AW240" s="13" t="s">
        <v>31</v>
      </c>
      <c r="AX240" s="13" t="s">
        <v>74</v>
      </c>
      <c r="AY240" s="243" t="s">
        <v>127</v>
      </c>
    </row>
    <row r="241" s="14" customFormat="1">
      <c r="A241" s="14"/>
      <c r="B241" s="244"/>
      <c r="C241" s="245"/>
      <c r="D241" s="235" t="s">
        <v>136</v>
      </c>
      <c r="E241" s="246" t="s">
        <v>1</v>
      </c>
      <c r="F241" s="247" t="s">
        <v>328</v>
      </c>
      <c r="G241" s="245"/>
      <c r="H241" s="248">
        <v>80.030000000000001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136</v>
      </c>
      <c r="AU241" s="254" t="s">
        <v>84</v>
      </c>
      <c r="AV241" s="14" t="s">
        <v>84</v>
      </c>
      <c r="AW241" s="14" t="s">
        <v>31</v>
      </c>
      <c r="AX241" s="14" t="s">
        <v>74</v>
      </c>
      <c r="AY241" s="254" t="s">
        <v>127</v>
      </c>
    </row>
    <row r="242" s="13" customFormat="1">
      <c r="A242" s="13"/>
      <c r="B242" s="233"/>
      <c r="C242" s="234"/>
      <c r="D242" s="235" t="s">
        <v>136</v>
      </c>
      <c r="E242" s="236" t="s">
        <v>1</v>
      </c>
      <c r="F242" s="237" t="s">
        <v>229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136</v>
      </c>
      <c r="AU242" s="243" t="s">
        <v>84</v>
      </c>
      <c r="AV242" s="13" t="s">
        <v>82</v>
      </c>
      <c r="AW242" s="13" t="s">
        <v>31</v>
      </c>
      <c r="AX242" s="13" t="s">
        <v>74</v>
      </c>
      <c r="AY242" s="243" t="s">
        <v>127</v>
      </c>
    </row>
    <row r="243" s="14" customFormat="1">
      <c r="A243" s="14"/>
      <c r="B243" s="244"/>
      <c r="C243" s="245"/>
      <c r="D243" s="235" t="s">
        <v>136</v>
      </c>
      <c r="E243" s="246" t="s">
        <v>1</v>
      </c>
      <c r="F243" s="247" t="s">
        <v>329</v>
      </c>
      <c r="G243" s="245"/>
      <c r="H243" s="248">
        <v>1.2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136</v>
      </c>
      <c r="AU243" s="254" t="s">
        <v>84</v>
      </c>
      <c r="AV243" s="14" t="s">
        <v>84</v>
      </c>
      <c r="AW243" s="14" t="s">
        <v>31</v>
      </c>
      <c r="AX243" s="14" t="s">
        <v>74</v>
      </c>
      <c r="AY243" s="254" t="s">
        <v>127</v>
      </c>
    </row>
    <row r="244" s="13" customFormat="1">
      <c r="A244" s="13"/>
      <c r="B244" s="233"/>
      <c r="C244" s="234"/>
      <c r="D244" s="235" t="s">
        <v>136</v>
      </c>
      <c r="E244" s="236" t="s">
        <v>1</v>
      </c>
      <c r="F244" s="237" t="s">
        <v>330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136</v>
      </c>
      <c r="AU244" s="243" t="s">
        <v>84</v>
      </c>
      <c r="AV244" s="13" t="s">
        <v>82</v>
      </c>
      <c r="AW244" s="13" t="s">
        <v>31</v>
      </c>
      <c r="AX244" s="13" t="s">
        <v>74</v>
      </c>
      <c r="AY244" s="243" t="s">
        <v>127</v>
      </c>
    </row>
    <row r="245" s="14" customFormat="1">
      <c r="A245" s="14"/>
      <c r="B245" s="244"/>
      <c r="C245" s="245"/>
      <c r="D245" s="235" t="s">
        <v>136</v>
      </c>
      <c r="E245" s="246" t="s">
        <v>1</v>
      </c>
      <c r="F245" s="247" t="s">
        <v>331</v>
      </c>
      <c r="G245" s="245"/>
      <c r="H245" s="248">
        <v>1.21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136</v>
      </c>
      <c r="AU245" s="254" t="s">
        <v>84</v>
      </c>
      <c r="AV245" s="14" t="s">
        <v>84</v>
      </c>
      <c r="AW245" s="14" t="s">
        <v>31</v>
      </c>
      <c r="AX245" s="14" t="s">
        <v>74</v>
      </c>
      <c r="AY245" s="254" t="s">
        <v>127</v>
      </c>
    </row>
    <row r="246" s="15" customFormat="1">
      <c r="A246" s="15"/>
      <c r="B246" s="255"/>
      <c r="C246" s="256"/>
      <c r="D246" s="235" t="s">
        <v>136</v>
      </c>
      <c r="E246" s="257" t="s">
        <v>1</v>
      </c>
      <c r="F246" s="258" t="s">
        <v>230</v>
      </c>
      <c r="G246" s="256"/>
      <c r="H246" s="259">
        <v>224.345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136</v>
      </c>
      <c r="AU246" s="265" t="s">
        <v>84</v>
      </c>
      <c r="AV246" s="15" t="s">
        <v>134</v>
      </c>
      <c r="AW246" s="15" t="s">
        <v>31</v>
      </c>
      <c r="AX246" s="15" t="s">
        <v>82</v>
      </c>
      <c r="AY246" s="265" t="s">
        <v>127</v>
      </c>
    </row>
    <row r="247" s="2" customFormat="1" ht="49.05" customHeight="1">
      <c r="A247" s="38"/>
      <c r="B247" s="39"/>
      <c r="C247" s="266" t="s">
        <v>342</v>
      </c>
      <c r="D247" s="266" t="s">
        <v>333</v>
      </c>
      <c r="E247" s="267" t="s">
        <v>343</v>
      </c>
      <c r="F247" s="268" t="s">
        <v>344</v>
      </c>
      <c r="G247" s="269" t="s">
        <v>133</v>
      </c>
      <c r="H247" s="270">
        <v>246.78</v>
      </c>
      <c r="I247" s="271"/>
      <c r="J247" s="272">
        <f>ROUND(I247*H247,2)</f>
        <v>0</v>
      </c>
      <c r="K247" s="273"/>
      <c r="L247" s="274"/>
      <c r="M247" s="275" t="s">
        <v>1</v>
      </c>
      <c r="N247" s="276" t="s">
        <v>39</v>
      </c>
      <c r="O247" s="91"/>
      <c r="P247" s="229">
        <f>O247*H247</f>
        <v>0</v>
      </c>
      <c r="Q247" s="229">
        <v>0.0044000000000000003</v>
      </c>
      <c r="R247" s="229">
        <f>Q247*H247</f>
        <v>1.0858320000000001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295</v>
      </c>
      <c r="AT247" s="231" t="s">
        <v>333</v>
      </c>
      <c r="AU247" s="231" t="s">
        <v>84</v>
      </c>
      <c r="AY247" s="17" t="s">
        <v>127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211</v>
      </c>
      <c r="BM247" s="231" t="s">
        <v>345</v>
      </c>
    </row>
    <row r="248" s="14" customFormat="1">
      <c r="A248" s="14"/>
      <c r="B248" s="244"/>
      <c r="C248" s="245"/>
      <c r="D248" s="235" t="s">
        <v>136</v>
      </c>
      <c r="E248" s="245"/>
      <c r="F248" s="247" t="s">
        <v>346</v>
      </c>
      <c r="G248" s="245"/>
      <c r="H248" s="248">
        <v>246.78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136</v>
      </c>
      <c r="AU248" s="254" t="s">
        <v>84</v>
      </c>
      <c r="AV248" s="14" t="s">
        <v>84</v>
      </c>
      <c r="AW248" s="14" t="s">
        <v>4</v>
      </c>
      <c r="AX248" s="14" t="s">
        <v>82</v>
      </c>
      <c r="AY248" s="254" t="s">
        <v>127</v>
      </c>
    </row>
    <row r="249" s="2" customFormat="1" ht="24.15" customHeight="1">
      <c r="A249" s="38"/>
      <c r="B249" s="39"/>
      <c r="C249" s="219" t="s">
        <v>347</v>
      </c>
      <c r="D249" s="219" t="s">
        <v>130</v>
      </c>
      <c r="E249" s="220" t="s">
        <v>348</v>
      </c>
      <c r="F249" s="221" t="s">
        <v>349</v>
      </c>
      <c r="G249" s="222" t="s">
        <v>133</v>
      </c>
      <c r="H249" s="223">
        <v>80.030000000000001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39</v>
      </c>
      <c r="O249" s="91"/>
      <c r="P249" s="229">
        <f>O249*H249</f>
        <v>0</v>
      </c>
      <c r="Q249" s="229">
        <v>0.024</v>
      </c>
      <c r="R249" s="229">
        <f>Q249*H249</f>
        <v>1.92072</v>
      </c>
      <c r="S249" s="229">
        <v>0.059999999999999998</v>
      </c>
      <c r="T249" s="230">
        <f>S249*H249</f>
        <v>4.8018000000000001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211</v>
      </c>
      <c r="AT249" s="231" t="s">
        <v>130</v>
      </c>
      <c r="AU249" s="231" t="s">
        <v>84</v>
      </c>
      <c r="AY249" s="17" t="s">
        <v>127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82</v>
      </c>
      <c r="BK249" s="232">
        <f>ROUND(I249*H249,2)</f>
        <v>0</v>
      </c>
      <c r="BL249" s="17" t="s">
        <v>211</v>
      </c>
      <c r="BM249" s="231" t="s">
        <v>350</v>
      </c>
    </row>
    <row r="250" s="13" customFormat="1">
      <c r="A250" s="13"/>
      <c r="B250" s="233"/>
      <c r="C250" s="234"/>
      <c r="D250" s="235" t="s">
        <v>136</v>
      </c>
      <c r="E250" s="236" t="s">
        <v>1</v>
      </c>
      <c r="F250" s="237" t="s">
        <v>351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136</v>
      </c>
      <c r="AU250" s="243" t="s">
        <v>84</v>
      </c>
      <c r="AV250" s="13" t="s">
        <v>82</v>
      </c>
      <c r="AW250" s="13" t="s">
        <v>31</v>
      </c>
      <c r="AX250" s="13" t="s">
        <v>74</v>
      </c>
      <c r="AY250" s="243" t="s">
        <v>127</v>
      </c>
    </row>
    <row r="251" s="14" customFormat="1">
      <c r="A251" s="14"/>
      <c r="B251" s="244"/>
      <c r="C251" s="245"/>
      <c r="D251" s="235" t="s">
        <v>136</v>
      </c>
      <c r="E251" s="246" t="s">
        <v>1</v>
      </c>
      <c r="F251" s="247" t="s">
        <v>352</v>
      </c>
      <c r="G251" s="245"/>
      <c r="H251" s="248">
        <v>80.030000000000001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136</v>
      </c>
      <c r="AU251" s="254" t="s">
        <v>84</v>
      </c>
      <c r="AV251" s="14" t="s">
        <v>84</v>
      </c>
      <c r="AW251" s="14" t="s">
        <v>31</v>
      </c>
      <c r="AX251" s="14" t="s">
        <v>82</v>
      </c>
      <c r="AY251" s="254" t="s">
        <v>127</v>
      </c>
    </row>
    <row r="252" s="2" customFormat="1" ht="33" customHeight="1">
      <c r="A252" s="38"/>
      <c r="B252" s="39"/>
      <c r="C252" s="219" t="s">
        <v>353</v>
      </c>
      <c r="D252" s="219" t="s">
        <v>130</v>
      </c>
      <c r="E252" s="220" t="s">
        <v>354</v>
      </c>
      <c r="F252" s="221" t="s">
        <v>355</v>
      </c>
      <c r="G252" s="222" t="s">
        <v>234</v>
      </c>
      <c r="H252" s="223">
        <v>122.55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39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0.029999999999999999</v>
      </c>
      <c r="T252" s="230">
        <f>S252*H252</f>
        <v>3.6764999999999999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211</v>
      </c>
      <c r="AT252" s="231" t="s">
        <v>130</v>
      </c>
      <c r="AU252" s="231" t="s">
        <v>84</v>
      </c>
      <c r="AY252" s="17" t="s">
        <v>127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82</v>
      </c>
      <c r="BK252" s="232">
        <f>ROUND(I252*H252,2)</f>
        <v>0</v>
      </c>
      <c r="BL252" s="17" t="s">
        <v>211</v>
      </c>
      <c r="BM252" s="231" t="s">
        <v>356</v>
      </c>
    </row>
    <row r="253" s="13" customFormat="1">
      <c r="A253" s="13"/>
      <c r="B253" s="233"/>
      <c r="C253" s="234"/>
      <c r="D253" s="235" t="s">
        <v>136</v>
      </c>
      <c r="E253" s="236" t="s">
        <v>1</v>
      </c>
      <c r="F253" s="237" t="s">
        <v>357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136</v>
      </c>
      <c r="AU253" s="243" t="s">
        <v>84</v>
      </c>
      <c r="AV253" s="13" t="s">
        <v>82</v>
      </c>
      <c r="AW253" s="13" t="s">
        <v>31</v>
      </c>
      <c r="AX253" s="13" t="s">
        <v>74</v>
      </c>
      <c r="AY253" s="243" t="s">
        <v>127</v>
      </c>
    </row>
    <row r="254" s="14" customFormat="1">
      <c r="A254" s="14"/>
      <c r="B254" s="244"/>
      <c r="C254" s="245"/>
      <c r="D254" s="235" t="s">
        <v>136</v>
      </c>
      <c r="E254" s="246" t="s">
        <v>1</v>
      </c>
      <c r="F254" s="247" t="s">
        <v>358</v>
      </c>
      <c r="G254" s="245"/>
      <c r="H254" s="248">
        <v>122.55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136</v>
      </c>
      <c r="AU254" s="254" t="s">
        <v>84</v>
      </c>
      <c r="AV254" s="14" t="s">
        <v>84</v>
      </c>
      <c r="AW254" s="14" t="s">
        <v>31</v>
      </c>
      <c r="AX254" s="14" t="s">
        <v>82</v>
      </c>
      <c r="AY254" s="254" t="s">
        <v>127</v>
      </c>
    </row>
    <row r="255" s="2" customFormat="1" ht="33" customHeight="1">
      <c r="A255" s="38"/>
      <c r="B255" s="39"/>
      <c r="C255" s="219" t="s">
        <v>359</v>
      </c>
      <c r="D255" s="219" t="s">
        <v>130</v>
      </c>
      <c r="E255" s="220" t="s">
        <v>360</v>
      </c>
      <c r="F255" s="221" t="s">
        <v>361</v>
      </c>
      <c r="G255" s="222" t="s">
        <v>234</v>
      </c>
      <c r="H255" s="223">
        <v>123.26000000000001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39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0.029999999999999999</v>
      </c>
      <c r="T255" s="230">
        <f>S255*H255</f>
        <v>3.6978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211</v>
      </c>
      <c r="AT255" s="231" t="s">
        <v>130</v>
      </c>
      <c r="AU255" s="231" t="s">
        <v>84</v>
      </c>
      <c r="AY255" s="17" t="s">
        <v>127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82</v>
      </c>
      <c r="BK255" s="232">
        <f>ROUND(I255*H255,2)</f>
        <v>0</v>
      </c>
      <c r="BL255" s="17" t="s">
        <v>211</v>
      </c>
      <c r="BM255" s="231" t="s">
        <v>362</v>
      </c>
    </row>
    <row r="256" s="13" customFormat="1">
      <c r="A256" s="13"/>
      <c r="B256" s="233"/>
      <c r="C256" s="234"/>
      <c r="D256" s="235" t="s">
        <v>136</v>
      </c>
      <c r="E256" s="236" t="s">
        <v>1</v>
      </c>
      <c r="F256" s="237" t="s">
        <v>357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136</v>
      </c>
      <c r="AU256" s="243" t="s">
        <v>84</v>
      </c>
      <c r="AV256" s="13" t="s">
        <v>82</v>
      </c>
      <c r="AW256" s="13" t="s">
        <v>31</v>
      </c>
      <c r="AX256" s="13" t="s">
        <v>74</v>
      </c>
      <c r="AY256" s="243" t="s">
        <v>127</v>
      </c>
    </row>
    <row r="257" s="14" customFormat="1">
      <c r="A257" s="14"/>
      <c r="B257" s="244"/>
      <c r="C257" s="245"/>
      <c r="D257" s="235" t="s">
        <v>136</v>
      </c>
      <c r="E257" s="246" t="s">
        <v>1</v>
      </c>
      <c r="F257" s="247" t="s">
        <v>363</v>
      </c>
      <c r="G257" s="245"/>
      <c r="H257" s="248">
        <v>123.26000000000001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136</v>
      </c>
      <c r="AU257" s="254" t="s">
        <v>84</v>
      </c>
      <c r="AV257" s="14" t="s">
        <v>84</v>
      </c>
      <c r="AW257" s="14" t="s">
        <v>31</v>
      </c>
      <c r="AX257" s="14" t="s">
        <v>82</v>
      </c>
      <c r="AY257" s="254" t="s">
        <v>127</v>
      </c>
    </row>
    <row r="258" s="2" customFormat="1" ht="33" customHeight="1">
      <c r="A258" s="38"/>
      <c r="B258" s="39"/>
      <c r="C258" s="219" t="s">
        <v>364</v>
      </c>
      <c r="D258" s="219" t="s">
        <v>130</v>
      </c>
      <c r="E258" s="220" t="s">
        <v>365</v>
      </c>
      <c r="F258" s="221" t="s">
        <v>366</v>
      </c>
      <c r="G258" s="222" t="s">
        <v>133</v>
      </c>
      <c r="H258" s="223">
        <v>65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211</v>
      </c>
      <c r="AT258" s="231" t="s">
        <v>130</v>
      </c>
      <c r="AU258" s="231" t="s">
        <v>84</v>
      </c>
      <c r="AY258" s="17" t="s">
        <v>127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82</v>
      </c>
      <c r="BK258" s="232">
        <f>ROUND(I258*H258,2)</f>
        <v>0</v>
      </c>
      <c r="BL258" s="17" t="s">
        <v>211</v>
      </c>
      <c r="BM258" s="231" t="s">
        <v>367</v>
      </c>
    </row>
    <row r="259" s="13" customFormat="1">
      <c r="A259" s="13"/>
      <c r="B259" s="233"/>
      <c r="C259" s="234"/>
      <c r="D259" s="235" t="s">
        <v>136</v>
      </c>
      <c r="E259" s="236" t="s">
        <v>1</v>
      </c>
      <c r="F259" s="237" t="s">
        <v>368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84</v>
      </c>
      <c r="AV259" s="13" t="s">
        <v>82</v>
      </c>
      <c r="AW259" s="13" t="s">
        <v>31</v>
      </c>
      <c r="AX259" s="13" t="s">
        <v>74</v>
      </c>
      <c r="AY259" s="243" t="s">
        <v>127</v>
      </c>
    </row>
    <row r="260" s="14" customFormat="1">
      <c r="A260" s="14"/>
      <c r="B260" s="244"/>
      <c r="C260" s="245"/>
      <c r="D260" s="235" t="s">
        <v>136</v>
      </c>
      <c r="E260" s="246" t="s">
        <v>1</v>
      </c>
      <c r="F260" s="247" t="s">
        <v>369</v>
      </c>
      <c r="G260" s="245"/>
      <c r="H260" s="248">
        <v>65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136</v>
      </c>
      <c r="AU260" s="254" t="s">
        <v>84</v>
      </c>
      <c r="AV260" s="14" t="s">
        <v>84</v>
      </c>
      <c r="AW260" s="14" t="s">
        <v>31</v>
      </c>
      <c r="AX260" s="14" t="s">
        <v>82</v>
      </c>
      <c r="AY260" s="254" t="s">
        <v>127</v>
      </c>
    </row>
    <row r="261" s="2" customFormat="1" ht="33" customHeight="1">
      <c r="A261" s="38"/>
      <c r="B261" s="39"/>
      <c r="C261" s="219" t="s">
        <v>370</v>
      </c>
      <c r="D261" s="219" t="s">
        <v>130</v>
      </c>
      <c r="E261" s="220" t="s">
        <v>371</v>
      </c>
      <c r="F261" s="221" t="s">
        <v>372</v>
      </c>
      <c r="G261" s="222" t="s">
        <v>250</v>
      </c>
      <c r="H261" s="223">
        <v>4800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39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211</v>
      </c>
      <c r="AT261" s="231" t="s">
        <v>130</v>
      </c>
      <c r="AU261" s="231" t="s">
        <v>84</v>
      </c>
      <c r="AY261" s="17" t="s">
        <v>127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82</v>
      </c>
      <c r="BK261" s="232">
        <f>ROUND(I261*H261,2)</f>
        <v>0</v>
      </c>
      <c r="BL261" s="17" t="s">
        <v>211</v>
      </c>
      <c r="BM261" s="231" t="s">
        <v>373</v>
      </c>
    </row>
    <row r="262" s="13" customFormat="1">
      <c r="A262" s="13"/>
      <c r="B262" s="233"/>
      <c r="C262" s="234"/>
      <c r="D262" s="235" t="s">
        <v>136</v>
      </c>
      <c r="E262" s="236" t="s">
        <v>1</v>
      </c>
      <c r="F262" s="237" t="s">
        <v>374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136</v>
      </c>
      <c r="AU262" s="243" t="s">
        <v>84</v>
      </c>
      <c r="AV262" s="13" t="s">
        <v>82</v>
      </c>
      <c r="AW262" s="13" t="s">
        <v>31</v>
      </c>
      <c r="AX262" s="13" t="s">
        <v>74</v>
      </c>
      <c r="AY262" s="243" t="s">
        <v>127</v>
      </c>
    </row>
    <row r="263" s="14" customFormat="1">
      <c r="A263" s="14"/>
      <c r="B263" s="244"/>
      <c r="C263" s="245"/>
      <c r="D263" s="235" t="s">
        <v>136</v>
      </c>
      <c r="E263" s="246" t="s">
        <v>1</v>
      </c>
      <c r="F263" s="247" t="s">
        <v>375</v>
      </c>
      <c r="G263" s="245"/>
      <c r="H263" s="248">
        <v>4800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136</v>
      </c>
      <c r="AU263" s="254" t="s">
        <v>84</v>
      </c>
      <c r="AV263" s="14" t="s">
        <v>84</v>
      </c>
      <c r="AW263" s="14" t="s">
        <v>31</v>
      </c>
      <c r="AX263" s="14" t="s">
        <v>82</v>
      </c>
      <c r="AY263" s="254" t="s">
        <v>127</v>
      </c>
    </row>
    <row r="264" s="2" customFormat="1" ht="24.15" customHeight="1">
      <c r="A264" s="38"/>
      <c r="B264" s="39"/>
      <c r="C264" s="266" t="s">
        <v>376</v>
      </c>
      <c r="D264" s="266" t="s">
        <v>333</v>
      </c>
      <c r="E264" s="267" t="s">
        <v>377</v>
      </c>
      <c r="F264" s="268" t="s">
        <v>378</v>
      </c>
      <c r="G264" s="269" t="s">
        <v>250</v>
      </c>
      <c r="H264" s="270">
        <v>5040</v>
      </c>
      <c r="I264" s="271"/>
      <c r="J264" s="272">
        <f>ROUND(I264*H264,2)</f>
        <v>0</v>
      </c>
      <c r="K264" s="273"/>
      <c r="L264" s="274"/>
      <c r="M264" s="275" t="s">
        <v>1</v>
      </c>
      <c r="N264" s="276" t="s">
        <v>39</v>
      </c>
      <c r="O264" s="91"/>
      <c r="P264" s="229">
        <f>O264*H264</f>
        <v>0</v>
      </c>
      <c r="Q264" s="229">
        <v>2.0000000000000002E-05</v>
      </c>
      <c r="R264" s="229">
        <f>Q264*H264</f>
        <v>0.10080000000000002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295</v>
      </c>
      <c r="AT264" s="231" t="s">
        <v>333</v>
      </c>
      <c r="AU264" s="231" t="s">
        <v>84</v>
      </c>
      <c r="AY264" s="17" t="s">
        <v>127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82</v>
      </c>
      <c r="BK264" s="232">
        <f>ROUND(I264*H264,2)</f>
        <v>0</v>
      </c>
      <c r="BL264" s="17" t="s">
        <v>211</v>
      </c>
      <c r="BM264" s="231" t="s">
        <v>379</v>
      </c>
    </row>
    <row r="265" s="14" customFormat="1">
      <c r="A265" s="14"/>
      <c r="B265" s="244"/>
      <c r="C265" s="245"/>
      <c r="D265" s="235" t="s">
        <v>136</v>
      </c>
      <c r="E265" s="245"/>
      <c r="F265" s="247" t="s">
        <v>380</v>
      </c>
      <c r="G265" s="245"/>
      <c r="H265" s="248">
        <v>5040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136</v>
      </c>
      <c r="AU265" s="254" t="s">
        <v>84</v>
      </c>
      <c r="AV265" s="14" t="s">
        <v>84</v>
      </c>
      <c r="AW265" s="14" t="s">
        <v>4</v>
      </c>
      <c r="AX265" s="14" t="s">
        <v>82</v>
      </c>
      <c r="AY265" s="254" t="s">
        <v>127</v>
      </c>
    </row>
    <row r="266" s="2" customFormat="1" ht="33" customHeight="1">
      <c r="A266" s="38"/>
      <c r="B266" s="39"/>
      <c r="C266" s="219" t="s">
        <v>381</v>
      </c>
      <c r="D266" s="219" t="s">
        <v>130</v>
      </c>
      <c r="E266" s="220" t="s">
        <v>382</v>
      </c>
      <c r="F266" s="221" t="s">
        <v>383</v>
      </c>
      <c r="G266" s="222" t="s">
        <v>250</v>
      </c>
      <c r="H266" s="223">
        <v>18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39</v>
      </c>
      <c r="O266" s="91"/>
      <c r="P266" s="229">
        <f>O266*H266</f>
        <v>0</v>
      </c>
      <c r="Q266" s="229">
        <v>0.0074999999999999997</v>
      </c>
      <c r="R266" s="229">
        <f>Q266*H266</f>
        <v>0.13500000000000001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211</v>
      </c>
      <c r="AT266" s="231" t="s">
        <v>130</v>
      </c>
      <c r="AU266" s="231" t="s">
        <v>84</v>
      </c>
      <c r="AY266" s="17" t="s">
        <v>127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82</v>
      </c>
      <c r="BK266" s="232">
        <f>ROUND(I266*H266,2)</f>
        <v>0</v>
      </c>
      <c r="BL266" s="17" t="s">
        <v>211</v>
      </c>
      <c r="BM266" s="231" t="s">
        <v>384</v>
      </c>
    </row>
    <row r="267" s="2" customFormat="1" ht="24.15" customHeight="1">
      <c r="A267" s="38"/>
      <c r="B267" s="39"/>
      <c r="C267" s="266" t="s">
        <v>385</v>
      </c>
      <c r="D267" s="266" t="s">
        <v>333</v>
      </c>
      <c r="E267" s="267" t="s">
        <v>386</v>
      </c>
      <c r="F267" s="268" t="s">
        <v>387</v>
      </c>
      <c r="G267" s="269" t="s">
        <v>250</v>
      </c>
      <c r="H267" s="270">
        <v>18</v>
      </c>
      <c r="I267" s="271"/>
      <c r="J267" s="272">
        <f>ROUND(I267*H267,2)</f>
        <v>0</v>
      </c>
      <c r="K267" s="273"/>
      <c r="L267" s="274"/>
      <c r="M267" s="275" t="s">
        <v>1</v>
      </c>
      <c r="N267" s="276" t="s">
        <v>39</v>
      </c>
      <c r="O267" s="91"/>
      <c r="P267" s="229">
        <f>O267*H267</f>
        <v>0</v>
      </c>
      <c r="Q267" s="229">
        <v>0.00029999999999999997</v>
      </c>
      <c r="R267" s="229">
        <f>Q267*H267</f>
        <v>0.0053999999999999994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295</v>
      </c>
      <c r="AT267" s="231" t="s">
        <v>333</v>
      </c>
      <c r="AU267" s="231" t="s">
        <v>84</v>
      </c>
      <c r="AY267" s="17" t="s">
        <v>127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82</v>
      </c>
      <c r="BK267" s="232">
        <f>ROUND(I267*H267,2)</f>
        <v>0</v>
      </c>
      <c r="BL267" s="17" t="s">
        <v>211</v>
      </c>
      <c r="BM267" s="231" t="s">
        <v>388</v>
      </c>
    </row>
    <row r="268" s="2" customFormat="1" ht="33" customHeight="1">
      <c r="A268" s="38"/>
      <c r="B268" s="39"/>
      <c r="C268" s="219" t="s">
        <v>389</v>
      </c>
      <c r="D268" s="219" t="s">
        <v>130</v>
      </c>
      <c r="E268" s="220" t="s">
        <v>390</v>
      </c>
      <c r="F268" s="221" t="s">
        <v>391</v>
      </c>
      <c r="G268" s="222" t="s">
        <v>250</v>
      </c>
      <c r="H268" s="223">
        <v>12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39</v>
      </c>
      <c r="O268" s="91"/>
      <c r="P268" s="229">
        <f>O268*H268</f>
        <v>0</v>
      </c>
      <c r="Q268" s="229">
        <v>0.014999999999999999</v>
      </c>
      <c r="R268" s="229">
        <f>Q268*H268</f>
        <v>0.17999999999999999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211</v>
      </c>
      <c r="AT268" s="231" t="s">
        <v>130</v>
      </c>
      <c r="AU268" s="231" t="s">
        <v>84</v>
      </c>
      <c r="AY268" s="17" t="s">
        <v>127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82</v>
      </c>
      <c r="BK268" s="232">
        <f>ROUND(I268*H268,2)</f>
        <v>0</v>
      </c>
      <c r="BL268" s="17" t="s">
        <v>211</v>
      </c>
      <c r="BM268" s="231" t="s">
        <v>392</v>
      </c>
    </row>
    <row r="269" s="2" customFormat="1" ht="24.15" customHeight="1">
      <c r="A269" s="38"/>
      <c r="B269" s="39"/>
      <c r="C269" s="266" t="s">
        <v>393</v>
      </c>
      <c r="D269" s="266" t="s">
        <v>333</v>
      </c>
      <c r="E269" s="267" t="s">
        <v>394</v>
      </c>
      <c r="F269" s="268" t="s">
        <v>395</v>
      </c>
      <c r="G269" s="269" t="s">
        <v>133</v>
      </c>
      <c r="H269" s="270">
        <v>10.560000000000001</v>
      </c>
      <c r="I269" s="271"/>
      <c r="J269" s="272">
        <f>ROUND(I269*H269,2)</f>
        <v>0</v>
      </c>
      <c r="K269" s="273"/>
      <c r="L269" s="274"/>
      <c r="M269" s="275" t="s">
        <v>1</v>
      </c>
      <c r="N269" s="276" t="s">
        <v>39</v>
      </c>
      <c r="O269" s="91"/>
      <c r="P269" s="229">
        <f>O269*H269</f>
        <v>0</v>
      </c>
      <c r="Q269" s="229">
        <v>0.0019</v>
      </c>
      <c r="R269" s="229">
        <f>Q269*H269</f>
        <v>0.020064000000000002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295</v>
      </c>
      <c r="AT269" s="231" t="s">
        <v>333</v>
      </c>
      <c r="AU269" s="231" t="s">
        <v>84</v>
      </c>
      <c r="AY269" s="17" t="s">
        <v>127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82</v>
      </c>
      <c r="BK269" s="232">
        <f>ROUND(I269*H269,2)</f>
        <v>0</v>
      </c>
      <c r="BL269" s="17" t="s">
        <v>211</v>
      </c>
      <c r="BM269" s="231" t="s">
        <v>396</v>
      </c>
    </row>
    <row r="270" s="14" customFormat="1">
      <c r="A270" s="14"/>
      <c r="B270" s="244"/>
      <c r="C270" s="245"/>
      <c r="D270" s="235" t="s">
        <v>136</v>
      </c>
      <c r="E270" s="245"/>
      <c r="F270" s="247" t="s">
        <v>397</v>
      </c>
      <c r="G270" s="245"/>
      <c r="H270" s="248">
        <v>10.560000000000001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136</v>
      </c>
      <c r="AU270" s="254" t="s">
        <v>84</v>
      </c>
      <c r="AV270" s="14" t="s">
        <v>84</v>
      </c>
      <c r="AW270" s="14" t="s">
        <v>4</v>
      </c>
      <c r="AX270" s="14" t="s">
        <v>82</v>
      </c>
      <c r="AY270" s="254" t="s">
        <v>127</v>
      </c>
    </row>
    <row r="271" s="2" customFormat="1" ht="33" customHeight="1">
      <c r="A271" s="38"/>
      <c r="B271" s="39"/>
      <c r="C271" s="219" t="s">
        <v>398</v>
      </c>
      <c r="D271" s="219" t="s">
        <v>130</v>
      </c>
      <c r="E271" s="220" t="s">
        <v>399</v>
      </c>
      <c r="F271" s="221" t="s">
        <v>400</v>
      </c>
      <c r="G271" s="222" t="s">
        <v>250</v>
      </c>
      <c r="H271" s="223">
        <v>20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211</v>
      </c>
      <c r="AT271" s="231" t="s">
        <v>130</v>
      </c>
      <c r="AU271" s="231" t="s">
        <v>84</v>
      </c>
      <c r="AY271" s="17" t="s">
        <v>127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82</v>
      </c>
      <c r="BK271" s="232">
        <f>ROUND(I271*H271,2)</f>
        <v>0</v>
      </c>
      <c r="BL271" s="17" t="s">
        <v>211</v>
      </c>
      <c r="BM271" s="231" t="s">
        <v>401</v>
      </c>
    </row>
    <row r="272" s="2" customFormat="1" ht="16.5" customHeight="1">
      <c r="A272" s="38"/>
      <c r="B272" s="39"/>
      <c r="C272" s="266" t="s">
        <v>402</v>
      </c>
      <c r="D272" s="266" t="s">
        <v>333</v>
      </c>
      <c r="E272" s="267" t="s">
        <v>403</v>
      </c>
      <c r="F272" s="268" t="s">
        <v>404</v>
      </c>
      <c r="G272" s="269" t="s">
        <v>250</v>
      </c>
      <c r="H272" s="270">
        <v>6</v>
      </c>
      <c r="I272" s="271"/>
      <c r="J272" s="272">
        <f>ROUND(I272*H272,2)</f>
        <v>0</v>
      </c>
      <c r="K272" s="273"/>
      <c r="L272" s="274"/>
      <c r="M272" s="275" t="s">
        <v>1</v>
      </c>
      <c r="N272" s="276" t="s">
        <v>39</v>
      </c>
      <c r="O272" s="91"/>
      <c r="P272" s="229">
        <f>O272*H272</f>
        <v>0</v>
      </c>
      <c r="Q272" s="229">
        <v>0.00020000000000000001</v>
      </c>
      <c r="R272" s="229">
        <f>Q272*H272</f>
        <v>0.0012000000000000001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295</v>
      </c>
      <c r="AT272" s="231" t="s">
        <v>333</v>
      </c>
      <c r="AU272" s="231" t="s">
        <v>84</v>
      </c>
      <c r="AY272" s="17" t="s">
        <v>127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82</v>
      </c>
      <c r="BK272" s="232">
        <f>ROUND(I272*H272,2)</f>
        <v>0</v>
      </c>
      <c r="BL272" s="17" t="s">
        <v>211</v>
      </c>
      <c r="BM272" s="231" t="s">
        <v>405</v>
      </c>
    </row>
    <row r="273" s="2" customFormat="1" ht="16.5" customHeight="1">
      <c r="A273" s="38"/>
      <c r="B273" s="39"/>
      <c r="C273" s="266" t="s">
        <v>406</v>
      </c>
      <c r="D273" s="266" t="s">
        <v>333</v>
      </c>
      <c r="E273" s="267" t="s">
        <v>407</v>
      </c>
      <c r="F273" s="268" t="s">
        <v>408</v>
      </c>
      <c r="G273" s="269" t="s">
        <v>250</v>
      </c>
      <c r="H273" s="270">
        <v>14</v>
      </c>
      <c r="I273" s="271"/>
      <c r="J273" s="272">
        <f>ROUND(I273*H273,2)</f>
        <v>0</v>
      </c>
      <c r="K273" s="273"/>
      <c r="L273" s="274"/>
      <c r="M273" s="275" t="s">
        <v>1</v>
      </c>
      <c r="N273" s="276" t="s">
        <v>39</v>
      </c>
      <c r="O273" s="91"/>
      <c r="P273" s="229">
        <f>O273*H273</f>
        <v>0</v>
      </c>
      <c r="Q273" s="229">
        <v>0.00020000000000000001</v>
      </c>
      <c r="R273" s="229">
        <f>Q273*H273</f>
        <v>0.0028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295</v>
      </c>
      <c r="AT273" s="231" t="s">
        <v>333</v>
      </c>
      <c r="AU273" s="231" t="s">
        <v>84</v>
      </c>
      <c r="AY273" s="17" t="s">
        <v>127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82</v>
      </c>
      <c r="BK273" s="232">
        <f>ROUND(I273*H273,2)</f>
        <v>0</v>
      </c>
      <c r="BL273" s="17" t="s">
        <v>211</v>
      </c>
      <c r="BM273" s="231" t="s">
        <v>409</v>
      </c>
    </row>
    <row r="274" s="2" customFormat="1" ht="37.8" customHeight="1">
      <c r="A274" s="38"/>
      <c r="B274" s="39"/>
      <c r="C274" s="219" t="s">
        <v>410</v>
      </c>
      <c r="D274" s="219" t="s">
        <v>130</v>
      </c>
      <c r="E274" s="220" t="s">
        <v>411</v>
      </c>
      <c r="F274" s="221" t="s">
        <v>412</v>
      </c>
      <c r="G274" s="222" t="s">
        <v>234</v>
      </c>
      <c r="H274" s="223">
        <v>158.69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39</v>
      </c>
      <c r="O274" s="91"/>
      <c r="P274" s="229">
        <f>O274*H274</f>
        <v>0</v>
      </c>
      <c r="Q274" s="229">
        <v>0.00059999999999999995</v>
      </c>
      <c r="R274" s="229">
        <f>Q274*H274</f>
        <v>0.095213999999999993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211</v>
      </c>
      <c r="AT274" s="231" t="s">
        <v>130</v>
      </c>
      <c r="AU274" s="231" t="s">
        <v>84</v>
      </c>
      <c r="AY274" s="17" t="s">
        <v>127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82</v>
      </c>
      <c r="BK274" s="232">
        <f>ROUND(I274*H274,2)</f>
        <v>0</v>
      </c>
      <c r="BL274" s="17" t="s">
        <v>211</v>
      </c>
      <c r="BM274" s="231" t="s">
        <v>413</v>
      </c>
    </row>
    <row r="275" s="14" customFormat="1">
      <c r="A275" s="14"/>
      <c r="B275" s="244"/>
      <c r="C275" s="245"/>
      <c r="D275" s="235" t="s">
        <v>136</v>
      </c>
      <c r="E275" s="246" t="s">
        <v>1</v>
      </c>
      <c r="F275" s="247" t="s">
        <v>414</v>
      </c>
      <c r="G275" s="245"/>
      <c r="H275" s="248">
        <v>81.739999999999995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136</v>
      </c>
      <c r="AU275" s="254" t="s">
        <v>84</v>
      </c>
      <c r="AV275" s="14" t="s">
        <v>84</v>
      </c>
      <c r="AW275" s="14" t="s">
        <v>31</v>
      </c>
      <c r="AX275" s="14" t="s">
        <v>74</v>
      </c>
      <c r="AY275" s="254" t="s">
        <v>127</v>
      </c>
    </row>
    <row r="276" s="14" customFormat="1">
      <c r="A276" s="14"/>
      <c r="B276" s="244"/>
      <c r="C276" s="245"/>
      <c r="D276" s="235" t="s">
        <v>136</v>
      </c>
      <c r="E276" s="246" t="s">
        <v>1</v>
      </c>
      <c r="F276" s="247" t="s">
        <v>415</v>
      </c>
      <c r="G276" s="245"/>
      <c r="H276" s="248">
        <v>40.810000000000002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136</v>
      </c>
      <c r="AU276" s="254" t="s">
        <v>84</v>
      </c>
      <c r="AV276" s="14" t="s">
        <v>84</v>
      </c>
      <c r="AW276" s="14" t="s">
        <v>31</v>
      </c>
      <c r="AX276" s="14" t="s">
        <v>74</v>
      </c>
      <c r="AY276" s="254" t="s">
        <v>127</v>
      </c>
    </row>
    <row r="277" s="14" customFormat="1">
      <c r="A277" s="14"/>
      <c r="B277" s="244"/>
      <c r="C277" s="245"/>
      <c r="D277" s="235" t="s">
        <v>136</v>
      </c>
      <c r="E277" s="246" t="s">
        <v>1</v>
      </c>
      <c r="F277" s="247" t="s">
        <v>416</v>
      </c>
      <c r="G277" s="245"/>
      <c r="H277" s="248">
        <v>24.129999999999999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136</v>
      </c>
      <c r="AU277" s="254" t="s">
        <v>84</v>
      </c>
      <c r="AV277" s="14" t="s">
        <v>84</v>
      </c>
      <c r="AW277" s="14" t="s">
        <v>31</v>
      </c>
      <c r="AX277" s="14" t="s">
        <v>74</v>
      </c>
      <c r="AY277" s="254" t="s">
        <v>127</v>
      </c>
    </row>
    <row r="278" s="14" customFormat="1">
      <c r="A278" s="14"/>
      <c r="B278" s="244"/>
      <c r="C278" s="245"/>
      <c r="D278" s="235" t="s">
        <v>136</v>
      </c>
      <c r="E278" s="246" t="s">
        <v>1</v>
      </c>
      <c r="F278" s="247" t="s">
        <v>417</v>
      </c>
      <c r="G278" s="245"/>
      <c r="H278" s="248">
        <v>4.7300000000000004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136</v>
      </c>
      <c r="AU278" s="254" t="s">
        <v>84</v>
      </c>
      <c r="AV278" s="14" t="s">
        <v>84</v>
      </c>
      <c r="AW278" s="14" t="s">
        <v>31</v>
      </c>
      <c r="AX278" s="14" t="s">
        <v>74</v>
      </c>
      <c r="AY278" s="254" t="s">
        <v>127</v>
      </c>
    </row>
    <row r="279" s="14" customFormat="1">
      <c r="A279" s="14"/>
      <c r="B279" s="244"/>
      <c r="C279" s="245"/>
      <c r="D279" s="235" t="s">
        <v>136</v>
      </c>
      <c r="E279" s="246" t="s">
        <v>1</v>
      </c>
      <c r="F279" s="247" t="s">
        <v>418</v>
      </c>
      <c r="G279" s="245"/>
      <c r="H279" s="248">
        <v>7.2800000000000002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136</v>
      </c>
      <c r="AU279" s="254" t="s">
        <v>84</v>
      </c>
      <c r="AV279" s="14" t="s">
        <v>84</v>
      </c>
      <c r="AW279" s="14" t="s">
        <v>31</v>
      </c>
      <c r="AX279" s="14" t="s">
        <v>74</v>
      </c>
      <c r="AY279" s="254" t="s">
        <v>127</v>
      </c>
    </row>
    <row r="280" s="15" customFormat="1">
      <c r="A280" s="15"/>
      <c r="B280" s="255"/>
      <c r="C280" s="256"/>
      <c r="D280" s="235" t="s">
        <v>136</v>
      </c>
      <c r="E280" s="257" t="s">
        <v>1</v>
      </c>
      <c r="F280" s="258" t="s">
        <v>230</v>
      </c>
      <c r="G280" s="256"/>
      <c r="H280" s="259">
        <v>158.69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136</v>
      </c>
      <c r="AU280" s="265" t="s">
        <v>84</v>
      </c>
      <c r="AV280" s="15" t="s">
        <v>134</v>
      </c>
      <c r="AW280" s="15" t="s">
        <v>31</v>
      </c>
      <c r="AX280" s="15" t="s">
        <v>82</v>
      </c>
      <c r="AY280" s="265" t="s">
        <v>127</v>
      </c>
    </row>
    <row r="281" s="2" customFormat="1" ht="37.8" customHeight="1">
      <c r="A281" s="38"/>
      <c r="B281" s="39"/>
      <c r="C281" s="219" t="s">
        <v>419</v>
      </c>
      <c r="D281" s="219" t="s">
        <v>130</v>
      </c>
      <c r="E281" s="220" t="s">
        <v>420</v>
      </c>
      <c r="F281" s="221" t="s">
        <v>421</v>
      </c>
      <c r="G281" s="222" t="s">
        <v>234</v>
      </c>
      <c r="H281" s="223">
        <v>254.69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39</v>
      </c>
      <c r="O281" s="91"/>
      <c r="P281" s="229">
        <f>O281*H281</f>
        <v>0</v>
      </c>
      <c r="Q281" s="229">
        <v>0.00059999999999999995</v>
      </c>
      <c r="R281" s="229">
        <f>Q281*H281</f>
        <v>0.15281399999999998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211</v>
      </c>
      <c r="AT281" s="231" t="s">
        <v>130</v>
      </c>
      <c r="AU281" s="231" t="s">
        <v>84</v>
      </c>
      <c r="AY281" s="17" t="s">
        <v>127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82</v>
      </c>
      <c r="BK281" s="232">
        <f>ROUND(I281*H281,2)</f>
        <v>0</v>
      </c>
      <c r="BL281" s="17" t="s">
        <v>211</v>
      </c>
      <c r="BM281" s="231" t="s">
        <v>422</v>
      </c>
    </row>
    <row r="282" s="14" customFormat="1">
      <c r="A282" s="14"/>
      <c r="B282" s="244"/>
      <c r="C282" s="245"/>
      <c r="D282" s="235" t="s">
        <v>136</v>
      </c>
      <c r="E282" s="246" t="s">
        <v>1</v>
      </c>
      <c r="F282" s="247" t="s">
        <v>414</v>
      </c>
      <c r="G282" s="245"/>
      <c r="H282" s="248">
        <v>81.739999999999995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136</v>
      </c>
      <c r="AU282" s="254" t="s">
        <v>84</v>
      </c>
      <c r="AV282" s="14" t="s">
        <v>84</v>
      </c>
      <c r="AW282" s="14" t="s">
        <v>31</v>
      </c>
      <c r="AX282" s="14" t="s">
        <v>74</v>
      </c>
      <c r="AY282" s="254" t="s">
        <v>127</v>
      </c>
    </row>
    <row r="283" s="14" customFormat="1">
      <c r="A283" s="14"/>
      <c r="B283" s="244"/>
      <c r="C283" s="245"/>
      <c r="D283" s="235" t="s">
        <v>136</v>
      </c>
      <c r="E283" s="246" t="s">
        <v>1</v>
      </c>
      <c r="F283" s="247" t="s">
        <v>415</v>
      </c>
      <c r="G283" s="245"/>
      <c r="H283" s="248">
        <v>40.810000000000002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136</v>
      </c>
      <c r="AU283" s="254" t="s">
        <v>84</v>
      </c>
      <c r="AV283" s="14" t="s">
        <v>84</v>
      </c>
      <c r="AW283" s="14" t="s">
        <v>31</v>
      </c>
      <c r="AX283" s="14" t="s">
        <v>74</v>
      </c>
      <c r="AY283" s="254" t="s">
        <v>127</v>
      </c>
    </row>
    <row r="284" s="14" customFormat="1">
      <c r="A284" s="14"/>
      <c r="B284" s="244"/>
      <c r="C284" s="245"/>
      <c r="D284" s="235" t="s">
        <v>136</v>
      </c>
      <c r="E284" s="246" t="s">
        <v>1</v>
      </c>
      <c r="F284" s="247" t="s">
        <v>416</v>
      </c>
      <c r="G284" s="245"/>
      <c r="H284" s="248">
        <v>24.129999999999999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136</v>
      </c>
      <c r="AU284" s="254" t="s">
        <v>84</v>
      </c>
      <c r="AV284" s="14" t="s">
        <v>84</v>
      </c>
      <c r="AW284" s="14" t="s">
        <v>31</v>
      </c>
      <c r="AX284" s="14" t="s">
        <v>74</v>
      </c>
      <c r="AY284" s="254" t="s">
        <v>127</v>
      </c>
    </row>
    <row r="285" s="14" customFormat="1">
      <c r="A285" s="14"/>
      <c r="B285" s="244"/>
      <c r="C285" s="245"/>
      <c r="D285" s="235" t="s">
        <v>136</v>
      </c>
      <c r="E285" s="246" t="s">
        <v>1</v>
      </c>
      <c r="F285" s="247" t="s">
        <v>417</v>
      </c>
      <c r="G285" s="245"/>
      <c r="H285" s="248">
        <v>4.7300000000000004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136</v>
      </c>
      <c r="AU285" s="254" t="s">
        <v>84</v>
      </c>
      <c r="AV285" s="14" t="s">
        <v>84</v>
      </c>
      <c r="AW285" s="14" t="s">
        <v>31</v>
      </c>
      <c r="AX285" s="14" t="s">
        <v>74</v>
      </c>
      <c r="AY285" s="254" t="s">
        <v>127</v>
      </c>
    </row>
    <row r="286" s="14" customFormat="1">
      <c r="A286" s="14"/>
      <c r="B286" s="244"/>
      <c r="C286" s="245"/>
      <c r="D286" s="235" t="s">
        <v>136</v>
      </c>
      <c r="E286" s="246" t="s">
        <v>1</v>
      </c>
      <c r="F286" s="247" t="s">
        <v>423</v>
      </c>
      <c r="G286" s="245"/>
      <c r="H286" s="248">
        <v>96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136</v>
      </c>
      <c r="AU286" s="254" t="s">
        <v>84</v>
      </c>
      <c r="AV286" s="14" t="s">
        <v>84</v>
      </c>
      <c r="AW286" s="14" t="s">
        <v>31</v>
      </c>
      <c r="AX286" s="14" t="s">
        <v>74</v>
      </c>
      <c r="AY286" s="254" t="s">
        <v>127</v>
      </c>
    </row>
    <row r="287" s="14" customFormat="1">
      <c r="A287" s="14"/>
      <c r="B287" s="244"/>
      <c r="C287" s="245"/>
      <c r="D287" s="235" t="s">
        <v>136</v>
      </c>
      <c r="E287" s="246" t="s">
        <v>1</v>
      </c>
      <c r="F287" s="247" t="s">
        <v>418</v>
      </c>
      <c r="G287" s="245"/>
      <c r="H287" s="248">
        <v>7.2800000000000002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136</v>
      </c>
      <c r="AU287" s="254" t="s">
        <v>84</v>
      </c>
      <c r="AV287" s="14" t="s">
        <v>84</v>
      </c>
      <c r="AW287" s="14" t="s">
        <v>31</v>
      </c>
      <c r="AX287" s="14" t="s">
        <v>74</v>
      </c>
      <c r="AY287" s="254" t="s">
        <v>127</v>
      </c>
    </row>
    <row r="288" s="15" customFormat="1">
      <c r="A288" s="15"/>
      <c r="B288" s="255"/>
      <c r="C288" s="256"/>
      <c r="D288" s="235" t="s">
        <v>136</v>
      </c>
      <c r="E288" s="257" t="s">
        <v>1</v>
      </c>
      <c r="F288" s="258" t="s">
        <v>230</v>
      </c>
      <c r="G288" s="256"/>
      <c r="H288" s="259">
        <v>254.69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136</v>
      </c>
      <c r="AU288" s="265" t="s">
        <v>84</v>
      </c>
      <c r="AV288" s="15" t="s">
        <v>134</v>
      </c>
      <c r="AW288" s="15" t="s">
        <v>31</v>
      </c>
      <c r="AX288" s="15" t="s">
        <v>82</v>
      </c>
      <c r="AY288" s="265" t="s">
        <v>127</v>
      </c>
    </row>
    <row r="289" s="2" customFormat="1" ht="37.8" customHeight="1">
      <c r="A289" s="38"/>
      <c r="B289" s="39"/>
      <c r="C289" s="219" t="s">
        <v>424</v>
      </c>
      <c r="D289" s="219" t="s">
        <v>130</v>
      </c>
      <c r="E289" s="220" t="s">
        <v>425</v>
      </c>
      <c r="F289" s="221" t="s">
        <v>426</v>
      </c>
      <c r="G289" s="222" t="s">
        <v>234</v>
      </c>
      <c r="H289" s="223">
        <v>6.2999999999999998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39</v>
      </c>
      <c r="O289" s="91"/>
      <c r="P289" s="229">
        <f>O289*H289</f>
        <v>0</v>
      </c>
      <c r="Q289" s="229">
        <v>0.00042999999999999999</v>
      </c>
      <c r="R289" s="229">
        <f>Q289*H289</f>
        <v>0.002709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211</v>
      </c>
      <c r="AT289" s="231" t="s">
        <v>130</v>
      </c>
      <c r="AU289" s="231" t="s">
        <v>84</v>
      </c>
      <c r="AY289" s="17" t="s">
        <v>127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82</v>
      </c>
      <c r="BK289" s="232">
        <f>ROUND(I289*H289,2)</f>
        <v>0</v>
      </c>
      <c r="BL289" s="17" t="s">
        <v>211</v>
      </c>
      <c r="BM289" s="231" t="s">
        <v>427</v>
      </c>
    </row>
    <row r="290" s="14" customFormat="1">
      <c r="A290" s="14"/>
      <c r="B290" s="244"/>
      <c r="C290" s="245"/>
      <c r="D290" s="235" t="s">
        <v>136</v>
      </c>
      <c r="E290" s="246" t="s">
        <v>1</v>
      </c>
      <c r="F290" s="247" t="s">
        <v>417</v>
      </c>
      <c r="G290" s="245"/>
      <c r="H290" s="248">
        <v>4.7300000000000004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136</v>
      </c>
      <c r="AU290" s="254" t="s">
        <v>84</v>
      </c>
      <c r="AV290" s="14" t="s">
        <v>84</v>
      </c>
      <c r="AW290" s="14" t="s">
        <v>31</v>
      </c>
      <c r="AX290" s="14" t="s">
        <v>74</v>
      </c>
      <c r="AY290" s="254" t="s">
        <v>127</v>
      </c>
    </row>
    <row r="291" s="14" customFormat="1">
      <c r="A291" s="14"/>
      <c r="B291" s="244"/>
      <c r="C291" s="245"/>
      <c r="D291" s="235" t="s">
        <v>136</v>
      </c>
      <c r="E291" s="246" t="s">
        <v>1</v>
      </c>
      <c r="F291" s="247" t="s">
        <v>428</v>
      </c>
      <c r="G291" s="245"/>
      <c r="H291" s="248">
        <v>1.5700000000000001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136</v>
      </c>
      <c r="AU291" s="254" t="s">
        <v>84</v>
      </c>
      <c r="AV291" s="14" t="s">
        <v>84</v>
      </c>
      <c r="AW291" s="14" t="s">
        <v>31</v>
      </c>
      <c r="AX291" s="14" t="s">
        <v>74</v>
      </c>
      <c r="AY291" s="254" t="s">
        <v>127</v>
      </c>
    </row>
    <row r="292" s="15" customFormat="1">
      <c r="A292" s="15"/>
      <c r="B292" s="255"/>
      <c r="C292" s="256"/>
      <c r="D292" s="235" t="s">
        <v>136</v>
      </c>
      <c r="E292" s="257" t="s">
        <v>1</v>
      </c>
      <c r="F292" s="258" t="s">
        <v>230</v>
      </c>
      <c r="G292" s="256"/>
      <c r="H292" s="259">
        <v>6.2999999999999998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5" t="s">
        <v>136</v>
      </c>
      <c r="AU292" s="265" t="s">
        <v>84</v>
      </c>
      <c r="AV292" s="15" t="s">
        <v>134</v>
      </c>
      <c r="AW292" s="15" t="s">
        <v>31</v>
      </c>
      <c r="AX292" s="15" t="s">
        <v>82</v>
      </c>
      <c r="AY292" s="265" t="s">
        <v>127</v>
      </c>
    </row>
    <row r="293" s="2" customFormat="1" ht="37.8" customHeight="1">
      <c r="A293" s="38"/>
      <c r="B293" s="39"/>
      <c r="C293" s="219" t="s">
        <v>429</v>
      </c>
      <c r="D293" s="219" t="s">
        <v>130</v>
      </c>
      <c r="E293" s="220" t="s">
        <v>430</v>
      </c>
      <c r="F293" s="221" t="s">
        <v>431</v>
      </c>
      <c r="G293" s="222" t="s">
        <v>234</v>
      </c>
      <c r="H293" s="223">
        <v>2.4300000000000002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39</v>
      </c>
      <c r="O293" s="91"/>
      <c r="P293" s="229">
        <f>O293*H293</f>
        <v>0</v>
      </c>
      <c r="Q293" s="229">
        <v>0.0011999999999999999</v>
      </c>
      <c r="R293" s="229">
        <f>Q293*H293</f>
        <v>0.0029159999999999998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211</v>
      </c>
      <c r="AT293" s="231" t="s">
        <v>130</v>
      </c>
      <c r="AU293" s="231" t="s">
        <v>84</v>
      </c>
      <c r="AY293" s="17" t="s">
        <v>127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82</v>
      </c>
      <c r="BK293" s="232">
        <f>ROUND(I293*H293,2)</f>
        <v>0</v>
      </c>
      <c r="BL293" s="17" t="s">
        <v>211</v>
      </c>
      <c r="BM293" s="231" t="s">
        <v>432</v>
      </c>
    </row>
    <row r="294" s="2" customFormat="1" ht="33" customHeight="1">
      <c r="A294" s="38"/>
      <c r="B294" s="39"/>
      <c r="C294" s="219" t="s">
        <v>433</v>
      </c>
      <c r="D294" s="219" t="s">
        <v>130</v>
      </c>
      <c r="E294" s="220" t="s">
        <v>434</v>
      </c>
      <c r="F294" s="221" t="s">
        <v>435</v>
      </c>
      <c r="G294" s="222" t="s">
        <v>234</v>
      </c>
      <c r="H294" s="223">
        <v>140.56999999999999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39</v>
      </c>
      <c r="O294" s="91"/>
      <c r="P294" s="229">
        <f>O294*H294</f>
        <v>0</v>
      </c>
      <c r="Q294" s="229">
        <v>0.0016199999999999999</v>
      </c>
      <c r="R294" s="229">
        <f>Q294*H294</f>
        <v>0.22772339999999997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211</v>
      </c>
      <c r="AT294" s="231" t="s">
        <v>130</v>
      </c>
      <c r="AU294" s="231" t="s">
        <v>84</v>
      </c>
      <c r="AY294" s="17" t="s">
        <v>127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82</v>
      </c>
      <c r="BK294" s="232">
        <f>ROUND(I294*H294,2)</f>
        <v>0</v>
      </c>
      <c r="BL294" s="17" t="s">
        <v>211</v>
      </c>
      <c r="BM294" s="231" t="s">
        <v>436</v>
      </c>
    </row>
    <row r="295" s="14" customFormat="1">
      <c r="A295" s="14"/>
      <c r="B295" s="244"/>
      <c r="C295" s="245"/>
      <c r="D295" s="235" t="s">
        <v>136</v>
      </c>
      <c r="E295" s="246" t="s">
        <v>1</v>
      </c>
      <c r="F295" s="247" t="s">
        <v>414</v>
      </c>
      <c r="G295" s="245"/>
      <c r="H295" s="248">
        <v>81.739999999999995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136</v>
      </c>
      <c r="AU295" s="254" t="s">
        <v>84</v>
      </c>
      <c r="AV295" s="14" t="s">
        <v>84</v>
      </c>
      <c r="AW295" s="14" t="s">
        <v>31</v>
      </c>
      <c r="AX295" s="14" t="s">
        <v>74</v>
      </c>
      <c r="AY295" s="254" t="s">
        <v>127</v>
      </c>
    </row>
    <row r="296" s="14" customFormat="1">
      <c r="A296" s="14"/>
      <c r="B296" s="244"/>
      <c r="C296" s="245"/>
      <c r="D296" s="235" t="s">
        <v>136</v>
      </c>
      <c r="E296" s="246" t="s">
        <v>1</v>
      </c>
      <c r="F296" s="247" t="s">
        <v>415</v>
      </c>
      <c r="G296" s="245"/>
      <c r="H296" s="248">
        <v>40.810000000000002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136</v>
      </c>
      <c r="AU296" s="254" t="s">
        <v>84</v>
      </c>
      <c r="AV296" s="14" t="s">
        <v>84</v>
      </c>
      <c r="AW296" s="14" t="s">
        <v>31</v>
      </c>
      <c r="AX296" s="14" t="s">
        <v>74</v>
      </c>
      <c r="AY296" s="254" t="s">
        <v>127</v>
      </c>
    </row>
    <row r="297" s="14" customFormat="1">
      <c r="A297" s="14"/>
      <c r="B297" s="244"/>
      <c r="C297" s="245"/>
      <c r="D297" s="235" t="s">
        <v>136</v>
      </c>
      <c r="E297" s="246" t="s">
        <v>1</v>
      </c>
      <c r="F297" s="247" t="s">
        <v>437</v>
      </c>
      <c r="G297" s="245"/>
      <c r="H297" s="248">
        <v>9.5700000000000003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136</v>
      </c>
      <c r="AU297" s="254" t="s">
        <v>84</v>
      </c>
      <c r="AV297" s="14" t="s">
        <v>84</v>
      </c>
      <c r="AW297" s="14" t="s">
        <v>31</v>
      </c>
      <c r="AX297" s="14" t="s">
        <v>74</v>
      </c>
      <c r="AY297" s="254" t="s">
        <v>127</v>
      </c>
    </row>
    <row r="298" s="14" customFormat="1">
      <c r="A298" s="14"/>
      <c r="B298" s="244"/>
      <c r="C298" s="245"/>
      <c r="D298" s="235" t="s">
        <v>136</v>
      </c>
      <c r="E298" s="246" t="s">
        <v>1</v>
      </c>
      <c r="F298" s="247" t="s">
        <v>438</v>
      </c>
      <c r="G298" s="245"/>
      <c r="H298" s="248">
        <v>8.4499999999999993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136</v>
      </c>
      <c r="AU298" s="254" t="s">
        <v>84</v>
      </c>
      <c r="AV298" s="14" t="s">
        <v>84</v>
      </c>
      <c r="AW298" s="14" t="s">
        <v>31</v>
      </c>
      <c r="AX298" s="14" t="s">
        <v>74</v>
      </c>
      <c r="AY298" s="254" t="s">
        <v>127</v>
      </c>
    </row>
    <row r="299" s="15" customFormat="1">
      <c r="A299" s="15"/>
      <c r="B299" s="255"/>
      <c r="C299" s="256"/>
      <c r="D299" s="235" t="s">
        <v>136</v>
      </c>
      <c r="E299" s="257" t="s">
        <v>1</v>
      </c>
      <c r="F299" s="258" t="s">
        <v>230</v>
      </c>
      <c r="G299" s="256"/>
      <c r="H299" s="259">
        <v>140.56999999999999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136</v>
      </c>
      <c r="AU299" s="265" t="s">
        <v>84</v>
      </c>
      <c r="AV299" s="15" t="s">
        <v>134</v>
      </c>
      <c r="AW299" s="15" t="s">
        <v>31</v>
      </c>
      <c r="AX299" s="15" t="s">
        <v>82</v>
      </c>
      <c r="AY299" s="265" t="s">
        <v>127</v>
      </c>
    </row>
    <row r="300" s="2" customFormat="1" ht="33" customHeight="1">
      <c r="A300" s="38"/>
      <c r="B300" s="39"/>
      <c r="C300" s="219" t="s">
        <v>439</v>
      </c>
      <c r="D300" s="219" t="s">
        <v>130</v>
      </c>
      <c r="E300" s="220" t="s">
        <v>440</v>
      </c>
      <c r="F300" s="221" t="s">
        <v>441</v>
      </c>
      <c r="G300" s="222" t="s">
        <v>133</v>
      </c>
      <c r="H300" s="223">
        <v>480.18000000000001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39</v>
      </c>
      <c r="O300" s="91"/>
      <c r="P300" s="229">
        <f>O300*H300</f>
        <v>0</v>
      </c>
      <c r="Q300" s="229">
        <v>5.0000000000000002E-05</v>
      </c>
      <c r="R300" s="229">
        <f>Q300*H300</f>
        <v>0.024009000000000003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211</v>
      </c>
      <c r="AT300" s="231" t="s">
        <v>130</v>
      </c>
      <c r="AU300" s="231" t="s">
        <v>84</v>
      </c>
      <c r="AY300" s="17" t="s">
        <v>127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82</v>
      </c>
      <c r="BK300" s="232">
        <f>ROUND(I300*H300,2)</f>
        <v>0</v>
      </c>
      <c r="BL300" s="17" t="s">
        <v>211</v>
      </c>
      <c r="BM300" s="231" t="s">
        <v>442</v>
      </c>
    </row>
    <row r="301" s="13" customFormat="1">
      <c r="A301" s="13"/>
      <c r="B301" s="233"/>
      <c r="C301" s="234"/>
      <c r="D301" s="235" t="s">
        <v>136</v>
      </c>
      <c r="E301" s="236" t="s">
        <v>1</v>
      </c>
      <c r="F301" s="237" t="s">
        <v>443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136</v>
      </c>
      <c r="AU301" s="243" t="s">
        <v>84</v>
      </c>
      <c r="AV301" s="13" t="s">
        <v>82</v>
      </c>
      <c r="AW301" s="13" t="s">
        <v>31</v>
      </c>
      <c r="AX301" s="13" t="s">
        <v>74</v>
      </c>
      <c r="AY301" s="243" t="s">
        <v>127</v>
      </c>
    </row>
    <row r="302" s="14" customFormat="1">
      <c r="A302" s="14"/>
      <c r="B302" s="244"/>
      <c r="C302" s="245"/>
      <c r="D302" s="235" t="s">
        <v>136</v>
      </c>
      <c r="E302" s="246" t="s">
        <v>1</v>
      </c>
      <c r="F302" s="247" t="s">
        <v>444</v>
      </c>
      <c r="G302" s="245"/>
      <c r="H302" s="248">
        <v>480.18000000000001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136</v>
      </c>
      <c r="AU302" s="254" t="s">
        <v>84</v>
      </c>
      <c r="AV302" s="14" t="s">
        <v>84</v>
      </c>
      <c r="AW302" s="14" t="s">
        <v>31</v>
      </c>
      <c r="AX302" s="14" t="s">
        <v>82</v>
      </c>
      <c r="AY302" s="254" t="s">
        <v>127</v>
      </c>
    </row>
    <row r="303" s="2" customFormat="1" ht="33" customHeight="1">
      <c r="A303" s="38"/>
      <c r="B303" s="39"/>
      <c r="C303" s="219" t="s">
        <v>445</v>
      </c>
      <c r="D303" s="219" t="s">
        <v>130</v>
      </c>
      <c r="E303" s="220" t="s">
        <v>446</v>
      </c>
      <c r="F303" s="221" t="s">
        <v>447</v>
      </c>
      <c r="G303" s="222" t="s">
        <v>133</v>
      </c>
      <c r="H303" s="223">
        <v>414.06599999999997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39</v>
      </c>
      <c r="O303" s="91"/>
      <c r="P303" s="229">
        <f>O303*H303</f>
        <v>0</v>
      </c>
      <c r="Q303" s="229">
        <v>0.00010000000000000001</v>
      </c>
      <c r="R303" s="229">
        <f>Q303*H303</f>
        <v>0.041406600000000002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211</v>
      </c>
      <c r="AT303" s="231" t="s">
        <v>130</v>
      </c>
      <c r="AU303" s="231" t="s">
        <v>84</v>
      </c>
      <c r="AY303" s="17" t="s">
        <v>127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82</v>
      </c>
      <c r="BK303" s="232">
        <f>ROUND(I303*H303,2)</f>
        <v>0</v>
      </c>
      <c r="BL303" s="17" t="s">
        <v>211</v>
      </c>
      <c r="BM303" s="231" t="s">
        <v>448</v>
      </c>
    </row>
    <row r="304" s="13" customFormat="1">
      <c r="A304" s="13"/>
      <c r="B304" s="233"/>
      <c r="C304" s="234"/>
      <c r="D304" s="235" t="s">
        <v>136</v>
      </c>
      <c r="E304" s="236" t="s">
        <v>1</v>
      </c>
      <c r="F304" s="237" t="s">
        <v>449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136</v>
      </c>
      <c r="AU304" s="243" t="s">
        <v>84</v>
      </c>
      <c r="AV304" s="13" t="s">
        <v>82</v>
      </c>
      <c r="AW304" s="13" t="s">
        <v>31</v>
      </c>
      <c r="AX304" s="13" t="s">
        <v>74</v>
      </c>
      <c r="AY304" s="243" t="s">
        <v>127</v>
      </c>
    </row>
    <row r="305" s="14" customFormat="1">
      <c r="A305" s="14"/>
      <c r="B305" s="244"/>
      <c r="C305" s="245"/>
      <c r="D305" s="235" t="s">
        <v>136</v>
      </c>
      <c r="E305" s="246" t="s">
        <v>1</v>
      </c>
      <c r="F305" s="247" t="s">
        <v>450</v>
      </c>
      <c r="G305" s="245"/>
      <c r="H305" s="248">
        <v>320.12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136</v>
      </c>
      <c r="AU305" s="254" t="s">
        <v>84</v>
      </c>
      <c r="AV305" s="14" t="s">
        <v>84</v>
      </c>
      <c r="AW305" s="14" t="s">
        <v>31</v>
      </c>
      <c r="AX305" s="14" t="s">
        <v>74</v>
      </c>
      <c r="AY305" s="254" t="s">
        <v>127</v>
      </c>
    </row>
    <row r="306" s="13" customFormat="1">
      <c r="A306" s="13"/>
      <c r="B306" s="233"/>
      <c r="C306" s="234"/>
      <c r="D306" s="235" t="s">
        <v>136</v>
      </c>
      <c r="E306" s="236" t="s">
        <v>1</v>
      </c>
      <c r="F306" s="237" t="s">
        <v>451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136</v>
      </c>
      <c r="AU306" s="243" t="s">
        <v>84</v>
      </c>
      <c r="AV306" s="13" t="s">
        <v>82</v>
      </c>
      <c r="AW306" s="13" t="s">
        <v>31</v>
      </c>
      <c r="AX306" s="13" t="s">
        <v>74</v>
      </c>
      <c r="AY306" s="243" t="s">
        <v>127</v>
      </c>
    </row>
    <row r="307" s="14" customFormat="1">
      <c r="A307" s="14"/>
      <c r="B307" s="244"/>
      <c r="C307" s="245"/>
      <c r="D307" s="235" t="s">
        <v>136</v>
      </c>
      <c r="E307" s="246" t="s">
        <v>1</v>
      </c>
      <c r="F307" s="247" t="s">
        <v>452</v>
      </c>
      <c r="G307" s="245"/>
      <c r="H307" s="248">
        <v>45.774000000000001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136</v>
      </c>
      <c r="AU307" s="254" t="s">
        <v>84</v>
      </c>
      <c r="AV307" s="14" t="s">
        <v>84</v>
      </c>
      <c r="AW307" s="14" t="s">
        <v>31</v>
      </c>
      <c r="AX307" s="14" t="s">
        <v>74</v>
      </c>
      <c r="AY307" s="254" t="s">
        <v>127</v>
      </c>
    </row>
    <row r="308" s="14" customFormat="1">
      <c r="A308" s="14"/>
      <c r="B308" s="244"/>
      <c r="C308" s="245"/>
      <c r="D308" s="235" t="s">
        <v>136</v>
      </c>
      <c r="E308" s="246" t="s">
        <v>1</v>
      </c>
      <c r="F308" s="247" t="s">
        <v>453</v>
      </c>
      <c r="G308" s="245"/>
      <c r="H308" s="248">
        <v>28.567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136</v>
      </c>
      <c r="AU308" s="254" t="s">
        <v>84</v>
      </c>
      <c r="AV308" s="14" t="s">
        <v>84</v>
      </c>
      <c r="AW308" s="14" t="s">
        <v>31</v>
      </c>
      <c r="AX308" s="14" t="s">
        <v>74</v>
      </c>
      <c r="AY308" s="254" t="s">
        <v>127</v>
      </c>
    </row>
    <row r="309" s="13" customFormat="1">
      <c r="A309" s="13"/>
      <c r="B309" s="233"/>
      <c r="C309" s="234"/>
      <c r="D309" s="235" t="s">
        <v>136</v>
      </c>
      <c r="E309" s="236" t="s">
        <v>1</v>
      </c>
      <c r="F309" s="237" t="s">
        <v>454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136</v>
      </c>
      <c r="AU309" s="243" t="s">
        <v>84</v>
      </c>
      <c r="AV309" s="13" t="s">
        <v>82</v>
      </c>
      <c r="AW309" s="13" t="s">
        <v>31</v>
      </c>
      <c r="AX309" s="13" t="s">
        <v>74</v>
      </c>
      <c r="AY309" s="243" t="s">
        <v>127</v>
      </c>
    </row>
    <row r="310" s="14" customFormat="1">
      <c r="A310" s="14"/>
      <c r="B310" s="244"/>
      <c r="C310" s="245"/>
      <c r="D310" s="235" t="s">
        <v>136</v>
      </c>
      <c r="E310" s="246" t="s">
        <v>1</v>
      </c>
      <c r="F310" s="247" t="s">
        <v>455</v>
      </c>
      <c r="G310" s="245"/>
      <c r="H310" s="248">
        <v>7.2800000000000002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136</v>
      </c>
      <c r="AU310" s="254" t="s">
        <v>84</v>
      </c>
      <c r="AV310" s="14" t="s">
        <v>84</v>
      </c>
      <c r="AW310" s="14" t="s">
        <v>31</v>
      </c>
      <c r="AX310" s="14" t="s">
        <v>74</v>
      </c>
      <c r="AY310" s="254" t="s">
        <v>127</v>
      </c>
    </row>
    <row r="311" s="14" customFormat="1">
      <c r="A311" s="14"/>
      <c r="B311" s="244"/>
      <c r="C311" s="245"/>
      <c r="D311" s="235" t="s">
        <v>136</v>
      </c>
      <c r="E311" s="246" t="s">
        <v>1</v>
      </c>
      <c r="F311" s="247" t="s">
        <v>456</v>
      </c>
      <c r="G311" s="245"/>
      <c r="H311" s="248">
        <v>3.8279999999999998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136</v>
      </c>
      <c r="AU311" s="254" t="s">
        <v>84</v>
      </c>
      <c r="AV311" s="14" t="s">
        <v>84</v>
      </c>
      <c r="AW311" s="14" t="s">
        <v>31</v>
      </c>
      <c r="AX311" s="14" t="s">
        <v>74</v>
      </c>
      <c r="AY311" s="254" t="s">
        <v>127</v>
      </c>
    </row>
    <row r="312" s="13" customFormat="1">
      <c r="A312" s="13"/>
      <c r="B312" s="233"/>
      <c r="C312" s="234"/>
      <c r="D312" s="235" t="s">
        <v>136</v>
      </c>
      <c r="E312" s="236" t="s">
        <v>1</v>
      </c>
      <c r="F312" s="237" t="s">
        <v>457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136</v>
      </c>
      <c r="AU312" s="243" t="s">
        <v>84</v>
      </c>
      <c r="AV312" s="13" t="s">
        <v>82</v>
      </c>
      <c r="AW312" s="13" t="s">
        <v>31</v>
      </c>
      <c r="AX312" s="13" t="s">
        <v>74</v>
      </c>
      <c r="AY312" s="243" t="s">
        <v>127</v>
      </c>
    </row>
    <row r="313" s="14" customFormat="1">
      <c r="A313" s="14"/>
      <c r="B313" s="244"/>
      <c r="C313" s="245"/>
      <c r="D313" s="235" t="s">
        <v>136</v>
      </c>
      <c r="E313" s="246" t="s">
        <v>1</v>
      </c>
      <c r="F313" s="247" t="s">
        <v>458</v>
      </c>
      <c r="G313" s="245"/>
      <c r="H313" s="248">
        <v>1.1830000000000001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136</v>
      </c>
      <c r="AU313" s="254" t="s">
        <v>84</v>
      </c>
      <c r="AV313" s="14" t="s">
        <v>84</v>
      </c>
      <c r="AW313" s="14" t="s">
        <v>31</v>
      </c>
      <c r="AX313" s="14" t="s">
        <v>74</v>
      </c>
      <c r="AY313" s="254" t="s">
        <v>127</v>
      </c>
    </row>
    <row r="314" s="13" customFormat="1">
      <c r="A314" s="13"/>
      <c r="B314" s="233"/>
      <c r="C314" s="234"/>
      <c r="D314" s="235" t="s">
        <v>136</v>
      </c>
      <c r="E314" s="236" t="s">
        <v>1</v>
      </c>
      <c r="F314" s="237" t="s">
        <v>459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136</v>
      </c>
      <c r="AU314" s="243" t="s">
        <v>84</v>
      </c>
      <c r="AV314" s="13" t="s">
        <v>82</v>
      </c>
      <c r="AW314" s="13" t="s">
        <v>31</v>
      </c>
      <c r="AX314" s="13" t="s">
        <v>74</v>
      </c>
      <c r="AY314" s="243" t="s">
        <v>127</v>
      </c>
    </row>
    <row r="315" s="14" customFormat="1">
      <c r="A315" s="14"/>
      <c r="B315" s="244"/>
      <c r="C315" s="245"/>
      <c r="D315" s="235" t="s">
        <v>136</v>
      </c>
      <c r="E315" s="246" t="s">
        <v>1</v>
      </c>
      <c r="F315" s="247" t="s">
        <v>460</v>
      </c>
      <c r="G315" s="245"/>
      <c r="H315" s="248">
        <v>7.3140000000000001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136</v>
      </c>
      <c r="AU315" s="254" t="s">
        <v>84</v>
      </c>
      <c r="AV315" s="14" t="s">
        <v>84</v>
      </c>
      <c r="AW315" s="14" t="s">
        <v>31</v>
      </c>
      <c r="AX315" s="14" t="s">
        <v>74</v>
      </c>
      <c r="AY315" s="254" t="s">
        <v>127</v>
      </c>
    </row>
    <row r="316" s="15" customFormat="1">
      <c r="A316" s="15"/>
      <c r="B316" s="255"/>
      <c r="C316" s="256"/>
      <c r="D316" s="235" t="s">
        <v>136</v>
      </c>
      <c r="E316" s="257" t="s">
        <v>1</v>
      </c>
      <c r="F316" s="258" t="s">
        <v>230</v>
      </c>
      <c r="G316" s="256"/>
      <c r="H316" s="259">
        <v>414.06599999999997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136</v>
      </c>
      <c r="AU316" s="265" t="s">
        <v>84</v>
      </c>
      <c r="AV316" s="15" t="s">
        <v>134</v>
      </c>
      <c r="AW316" s="15" t="s">
        <v>31</v>
      </c>
      <c r="AX316" s="15" t="s">
        <v>82</v>
      </c>
      <c r="AY316" s="265" t="s">
        <v>127</v>
      </c>
    </row>
    <row r="317" s="2" customFormat="1" ht="24.15" customHeight="1">
      <c r="A317" s="38"/>
      <c r="B317" s="39"/>
      <c r="C317" s="266" t="s">
        <v>461</v>
      </c>
      <c r="D317" s="266" t="s">
        <v>333</v>
      </c>
      <c r="E317" s="267" t="s">
        <v>462</v>
      </c>
      <c r="F317" s="268" t="s">
        <v>463</v>
      </c>
      <c r="G317" s="269" t="s">
        <v>133</v>
      </c>
      <c r="H317" s="270">
        <v>1042.2439999999999</v>
      </c>
      <c r="I317" s="271"/>
      <c r="J317" s="272">
        <f>ROUND(I317*H317,2)</f>
        <v>0</v>
      </c>
      <c r="K317" s="273"/>
      <c r="L317" s="274"/>
      <c r="M317" s="275" t="s">
        <v>1</v>
      </c>
      <c r="N317" s="276" t="s">
        <v>39</v>
      </c>
      <c r="O317" s="91"/>
      <c r="P317" s="229">
        <f>O317*H317</f>
        <v>0</v>
      </c>
      <c r="Q317" s="229">
        <v>0.0019</v>
      </c>
      <c r="R317" s="229">
        <f>Q317*H317</f>
        <v>1.9802635999999998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295</v>
      </c>
      <c r="AT317" s="231" t="s">
        <v>333</v>
      </c>
      <c r="AU317" s="231" t="s">
        <v>84</v>
      </c>
      <c r="AY317" s="17" t="s">
        <v>127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82</v>
      </c>
      <c r="BK317" s="232">
        <f>ROUND(I317*H317,2)</f>
        <v>0</v>
      </c>
      <c r="BL317" s="17" t="s">
        <v>211</v>
      </c>
      <c r="BM317" s="231" t="s">
        <v>464</v>
      </c>
    </row>
    <row r="318" s="14" customFormat="1">
      <c r="A318" s="14"/>
      <c r="B318" s="244"/>
      <c r="C318" s="245"/>
      <c r="D318" s="235" t="s">
        <v>136</v>
      </c>
      <c r="E318" s="246" t="s">
        <v>1</v>
      </c>
      <c r="F318" s="247" t="s">
        <v>465</v>
      </c>
      <c r="G318" s="245"/>
      <c r="H318" s="248">
        <v>894.24599999999998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136</v>
      </c>
      <c r="AU318" s="254" t="s">
        <v>84</v>
      </c>
      <c r="AV318" s="14" t="s">
        <v>84</v>
      </c>
      <c r="AW318" s="14" t="s">
        <v>31</v>
      </c>
      <c r="AX318" s="14" t="s">
        <v>82</v>
      </c>
      <c r="AY318" s="254" t="s">
        <v>127</v>
      </c>
    </row>
    <row r="319" s="14" customFormat="1">
      <c r="A319" s="14"/>
      <c r="B319" s="244"/>
      <c r="C319" s="245"/>
      <c r="D319" s="235" t="s">
        <v>136</v>
      </c>
      <c r="E319" s="245"/>
      <c r="F319" s="247" t="s">
        <v>466</v>
      </c>
      <c r="G319" s="245"/>
      <c r="H319" s="248">
        <v>1042.2439999999999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136</v>
      </c>
      <c r="AU319" s="254" t="s">
        <v>84</v>
      </c>
      <c r="AV319" s="14" t="s">
        <v>84</v>
      </c>
      <c r="AW319" s="14" t="s">
        <v>4</v>
      </c>
      <c r="AX319" s="14" t="s">
        <v>82</v>
      </c>
      <c r="AY319" s="254" t="s">
        <v>127</v>
      </c>
    </row>
    <row r="320" s="2" customFormat="1" ht="24.15" customHeight="1">
      <c r="A320" s="38"/>
      <c r="B320" s="39"/>
      <c r="C320" s="219" t="s">
        <v>467</v>
      </c>
      <c r="D320" s="219" t="s">
        <v>130</v>
      </c>
      <c r="E320" s="220" t="s">
        <v>468</v>
      </c>
      <c r="F320" s="221" t="s">
        <v>469</v>
      </c>
      <c r="G320" s="222" t="s">
        <v>234</v>
      </c>
      <c r="H320" s="223">
        <v>160.97999999999999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39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211</v>
      </c>
      <c r="AT320" s="231" t="s">
        <v>130</v>
      </c>
      <c r="AU320" s="231" t="s">
        <v>84</v>
      </c>
      <c r="AY320" s="17" t="s">
        <v>127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82</v>
      </c>
      <c r="BK320" s="232">
        <f>ROUND(I320*H320,2)</f>
        <v>0</v>
      </c>
      <c r="BL320" s="17" t="s">
        <v>211</v>
      </c>
      <c r="BM320" s="231" t="s">
        <v>470</v>
      </c>
    </row>
    <row r="321" s="13" customFormat="1">
      <c r="A321" s="13"/>
      <c r="B321" s="233"/>
      <c r="C321" s="234"/>
      <c r="D321" s="235" t="s">
        <v>136</v>
      </c>
      <c r="E321" s="236" t="s">
        <v>1</v>
      </c>
      <c r="F321" s="237" t="s">
        <v>451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84</v>
      </c>
      <c r="AV321" s="13" t="s">
        <v>82</v>
      </c>
      <c r="AW321" s="13" t="s">
        <v>31</v>
      </c>
      <c r="AX321" s="13" t="s">
        <v>74</v>
      </c>
      <c r="AY321" s="243" t="s">
        <v>127</v>
      </c>
    </row>
    <row r="322" s="14" customFormat="1">
      <c r="A322" s="14"/>
      <c r="B322" s="244"/>
      <c r="C322" s="245"/>
      <c r="D322" s="235" t="s">
        <v>136</v>
      </c>
      <c r="E322" s="246" t="s">
        <v>1</v>
      </c>
      <c r="F322" s="247" t="s">
        <v>414</v>
      </c>
      <c r="G322" s="245"/>
      <c r="H322" s="248">
        <v>81.739999999999995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136</v>
      </c>
      <c r="AU322" s="254" t="s">
        <v>84</v>
      </c>
      <c r="AV322" s="14" t="s">
        <v>84</v>
      </c>
      <c r="AW322" s="14" t="s">
        <v>31</v>
      </c>
      <c r="AX322" s="14" t="s">
        <v>74</v>
      </c>
      <c r="AY322" s="254" t="s">
        <v>127</v>
      </c>
    </row>
    <row r="323" s="14" customFormat="1">
      <c r="A323" s="14"/>
      <c r="B323" s="244"/>
      <c r="C323" s="245"/>
      <c r="D323" s="235" t="s">
        <v>136</v>
      </c>
      <c r="E323" s="246" t="s">
        <v>1</v>
      </c>
      <c r="F323" s="247" t="s">
        <v>415</v>
      </c>
      <c r="G323" s="245"/>
      <c r="H323" s="248">
        <v>40.810000000000002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136</v>
      </c>
      <c r="AU323" s="254" t="s">
        <v>84</v>
      </c>
      <c r="AV323" s="14" t="s">
        <v>84</v>
      </c>
      <c r="AW323" s="14" t="s">
        <v>31</v>
      </c>
      <c r="AX323" s="14" t="s">
        <v>74</v>
      </c>
      <c r="AY323" s="254" t="s">
        <v>127</v>
      </c>
    </row>
    <row r="324" s="13" customFormat="1">
      <c r="A324" s="13"/>
      <c r="B324" s="233"/>
      <c r="C324" s="234"/>
      <c r="D324" s="235" t="s">
        <v>136</v>
      </c>
      <c r="E324" s="236" t="s">
        <v>1</v>
      </c>
      <c r="F324" s="237" t="s">
        <v>454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136</v>
      </c>
      <c r="AU324" s="243" t="s">
        <v>84</v>
      </c>
      <c r="AV324" s="13" t="s">
        <v>82</v>
      </c>
      <c r="AW324" s="13" t="s">
        <v>31</v>
      </c>
      <c r="AX324" s="13" t="s">
        <v>74</v>
      </c>
      <c r="AY324" s="243" t="s">
        <v>127</v>
      </c>
    </row>
    <row r="325" s="14" customFormat="1">
      <c r="A325" s="14"/>
      <c r="B325" s="244"/>
      <c r="C325" s="245"/>
      <c r="D325" s="235" t="s">
        <v>136</v>
      </c>
      <c r="E325" s="246" t="s">
        <v>1</v>
      </c>
      <c r="F325" s="247" t="s">
        <v>471</v>
      </c>
      <c r="G325" s="245"/>
      <c r="H325" s="248">
        <v>14.560000000000001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136</v>
      </c>
      <c r="AU325" s="254" t="s">
        <v>84</v>
      </c>
      <c r="AV325" s="14" t="s">
        <v>84</v>
      </c>
      <c r="AW325" s="14" t="s">
        <v>31</v>
      </c>
      <c r="AX325" s="14" t="s">
        <v>74</v>
      </c>
      <c r="AY325" s="254" t="s">
        <v>127</v>
      </c>
    </row>
    <row r="326" s="14" customFormat="1">
      <c r="A326" s="14"/>
      <c r="B326" s="244"/>
      <c r="C326" s="245"/>
      <c r="D326" s="235" t="s">
        <v>136</v>
      </c>
      <c r="E326" s="246" t="s">
        <v>1</v>
      </c>
      <c r="F326" s="247" t="s">
        <v>472</v>
      </c>
      <c r="G326" s="245"/>
      <c r="H326" s="248">
        <v>19.140000000000001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136</v>
      </c>
      <c r="AU326" s="254" t="s">
        <v>84</v>
      </c>
      <c r="AV326" s="14" t="s">
        <v>84</v>
      </c>
      <c r="AW326" s="14" t="s">
        <v>31</v>
      </c>
      <c r="AX326" s="14" t="s">
        <v>74</v>
      </c>
      <c r="AY326" s="254" t="s">
        <v>127</v>
      </c>
    </row>
    <row r="327" s="13" customFormat="1">
      <c r="A327" s="13"/>
      <c r="B327" s="233"/>
      <c r="C327" s="234"/>
      <c r="D327" s="235" t="s">
        <v>136</v>
      </c>
      <c r="E327" s="236" t="s">
        <v>1</v>
      </c>
      <c r="F327" s="237" t="s">
        <v>457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136</v>
      </c>
      <c r="AU327" s="243" t="s">
        <v>84</v>
      </c>
      <c r="AV327" s="13" t="s">
        <v>82</v>
      </c>
      <c r="AW327" s="13" t="s">
        <v>31</v>
      </c>
      <c r="AX327" s="13" t="s">
        <v>74</v>
      </c>
      <c r="AY327" s="243" t="s">
        <v>127</v>
      </c>
    </row>
    <row r="328" s="14" customFormat="1">
      <c r="A328" s="14"/>
      <c r="B328" s="244"/>
      <c r="C328" s="245"/>
      <c r="D328" s="235" t="s">
        <v>136</v>
      </c>
      <c r="E328" s="246" t="s">
        <v>1</v>
      </c>
      <c r="F328" s="247" t="s">
        <v>417</v>
      </c>
      <c r="G328" s="245"/>
      <c r="H328" s="248">
        <v>4.7300000000000004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136</v>
      </c>
      <c r="AU328" s="254" t="s">
        <v>84</v>
      </c>
      <c r="AV328" s="14" t="s">
        <v>84</v>
      </c>
      <c r="AW328" s="14" t="s">
        <v>31</v>
      </c>
      <c r="AX328" s="14" t="s">
        <v>74</v>
      </c>
      <c r="AY328" s="254" t="s">
        <v>127</v>
      </c>
    </row>
    <row r="329" s="15" customFormat="1">
      <c r="A329" s="15"/>
      <c r="B329" s="255"/>
      <c r="C329" s="256"/>
      <c r="D329" s="235" t="s">
        <v>136</v>
      </c>
      <c r="E329" s="257" t="s">
        <v>1</v>
      </c>
      <c r="F329" s="258" t="s">
        <v>230</v>
      </c>
      <c r="G329" s="256"/>
      <c r="H329" s="259">
        <v>160.97999999999999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136</v>
      </c>
      <c r="AU329" s="265" t="s">
        <v>84</v>
      </c>
      <c r="AV329" s="15" t="s">
        <v>134</v>
      </c>
      <c r="AW329" s="15" t="s">
        <v>31</v>
      </c>
      <c r="AX329" s="15" t="s">
        <v>82</v>
      </c>
      <c r="AY329" s="265" t="s">
        <v>127</v>
      </c>
    </row>
    <row r="330" s="2" customFormat="1" ht="24.15" customHeight="1">
      <c r="A330" s="38"/>
      <c r="B330" s="39"/>
      <c r="C330" s="219" t="s">
        <v>473</v>
      </c>
      <c r="D330" s="219" t="s">
        <v>130</v>
      </c>
      <c r="E330" s="220" t="s">
        <v>474</v>
      </c>
      <c r="F330" s="221" t="s">
        <v>475</v>
      </c>
      <c r="G330" s="222" t="s">
        <v>133</v>
      </c>
      <c r="H330" s="223">
        <v>894.24599999999998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39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211</v>
      </c>
      <c r="AT330" s="231" t="s">
        <v>130</v>
      </c>
      <c r="AU330" s="231" t="s">
        <v>84</v>
      </c>
      <c r="AY330" s="17" t="s">
        <v>127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82</v>
      </c>
      <c r="BK330" s="232">
        <f>ROUND(I330*H330,2)</f>
        <v>0</v>
      </c>
      <c r="BL330" s="17" t="s">
        <v>211</v>
      </c>
      <c r="BM330" s="231" t="s">
        <v>476</v>
      </c>
    </row>
    <row r="331" s="14" customFormat="1">
      <c r="A331" s="14"/>
      <c r="B331" s="244"/>
      <c r="C331" s="245"/>
      <c r="D331" s="235" t="s">
        <v>136</v>
      </c>
      <c r="E331" s="246" t="s">
        <v>1</v>
      </c>
      <c r="F331" s="247" t="s">
        <v>465</v>
      </c>
      <c r="G331" s="245"/>
      <c r="H331" s="248">
        <v>894.24599999999998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136</v>
      </c>
      <c r="AU331" s="254" t="s">
        <v>84</v>
      </c>
      <c r="AV331" s="14" t="s">
        <v>84</v>
      </c>
      <c r="AW331" s="14" t="s">
        <v>31</v>
      </c>
      <c r="AX331" s="14" t="s">
        <v>82</v>
      </c>
      <c r="AY331" s="254" t="s">
        <v>127</v>
      </c>
    </row>
    <row r="332" s="2" customFormat="1" ht="16.5" customHeight="1">
      <c r="A332" s="38"/>
      <c r="B332" s="39"/>
      <c r="C332" s="266" t="s">
        <v>477</v>
      </c>
      <c r="D332" s="266" t="s">
        <v>333</v>
      </c>
      <c r="E332" s="267" t="s">
        <v>478</v>
      </c>
      <c r="F332" s="268" t="s">
        <v>479</v>
      </c>
      <c r="G332" s="269" t="s">
        <v>133</v>
      </c>
      <c r="H332" s="270">
        <v>1032.854</v>
      </c>
      <c r="I332" s="271"/>
      <c r="J332" s="272">
        <f>ROUND(I332*H332,2)</f>
        <v>0</v>
      </c>
      <c r="K332" s="273"/>
      <c r="L332" s="274"/>
      <c r="M332" s="275" t="s">
        <v>1</v>
      </c>
      <c r="N332" s="276" t="s">
        <v>39</v>
      </c>
      <c r="O332" s="91"/>
      <c r="P332" s="229">
        <f>O332*H332</f>
        <v>0</v>
      </c>
      <c r="Q332" s="229">
        <v>0.00050000000000000001</v>
      </c>
      <c r="R332" s="229">
        <f>Q332*H332</f>
        <v>0.51642700000000008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295</v>
      </c>
      <c r="AT332" s="231" t="s">
        <v>333</v>
      </c>
      <c r="AU332" s="231" t="s">
        <v>84</v>
      </c>
      <c r="AY332" s="17" t="s">
        <v>127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82</v>
      </c>
      <c r="BK332" s="232">
        <f>ROUND(I332*H332,2)</f>
        <v>0</v>
      </c>
      <c r="BL332" s="17" t="s">
        <v>211</v>
      </c>
      <c r="BM332" s="231" t="s">
        <v>480</v>
      </c>
    </row>
    <row r="333" s="14" customFormat="1">
      <c r="A333" s="14"/>
      <c r="B333" s="244"/>
      <c r="C333" s="245"/>
      <c r="D333" s="235" t="s">
        <v>136</v>
      </c>
      <c r="E333" s="245"/>
      <c r="F333" s="247" t="s">
        <v>481</v>
      </c>
      <c r="G333" s="245"/>
      <c r="H333" s="248">
        <v>1032.854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136</v>
      </c>
      <c r="AU333" s="254" t="s">
        <v>84</v>
      </c>
      <c r="AV333" s="14" t="s">
        <v>84</v>
      </c>
      <c r="AW333" s="14" t="s">
        <v>4</v>
      </c>
      <c r="AX333" s="14" t="s">
        <v>82</v>
      </c>
      <c r="AY333" s="254" t="s">
        <v>127</v>
      </c>
    </row>
    <row r="334" s="2" customFormat="1" ht="24.15" customHeight="1">
      <c r="A334" s="38"/>
      <c r="B334" s="39"/>
      <c r="C334" s="219" t="s">
        <v>482</v>
      </c>
      <c r="D334" s="219" t="s">
        <v>130</v>
      </c>
      <c r="E334" s="220" t="s">
        <v>483</v>
      </c>
      <c r="F334" s="221" t="s">
        <v>484</v>
      </c>
      <c r="G334" s="222" t="s">
        <v>234</v>
      </c>
      <c r="H334" s="223">
        <v>160.97999999999999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39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211</v>
      </c>
      <c r="AT334" s="231" t="s">
        <v>130</v>
      </c>
      <c r="AU334" s="231" t="s">
        <v>84</v>
      </c>
      <c r="AY334" s="17" t="s">
        <v>127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82</v>
      </c>
      <c r="BK334" s="232">
        <f>ROUND(I334*H334,2)</f>
        <v>0</v>
      </c>
      <c r="BL334" s="17" t="s">
        <v>211</v>
      </c>
      <c r="BM334" s="231" t="s">
        <v>485</v>
      </c>
    </row>
    <row r="335" s="2" customFormat="1" ht="24.15" customHeight="1">
      <c r="A335" s="38"/>
      <c r="B335" s="39"/>
      <c r="C335" s="219" t="s">
        <v>369</v>
      </c>
      <c r="D335" s="219" t="s">
        <v>130</v>
      </c>
      <c r="E335" s="220" t="s">
        <v>486</v>
      </c>
      <c r="F335" s="221" t="s">
        <v>487</v>
      </c>
      <c r="G335" s="222" t="s">
        <v>250</v>
      </c>
      <c r="H335" s="223">
        <v>80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39</v>
      </c>
      <c r="O335" s="91"/>
      <c r="P335" s="229">
        <f>O335*H335</f>
        <v>0</v>
      </c>
      <c r="Q335" s="229">
        <v>1.0000000000000001E-05</v>
      </c>
      <c r="R335" s="229">
        <f>Q335*H335</f>
        <v>0.00080000000000000004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211</v>
      </c>
      <c r="AT335" s="231" t="s">
        <v>130</v>
      </c>
      <c r="AU335" s="231" t="s">
        <v>84</v>
      </c>
      <c r="AY335" s="17" t="s">
        <v>127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82</v>
      </c>
      <c r="BK335" s="232">
        <f>ROUND(I335*H335,2)</f>
        <v>0</v>
      </c>
      <c r="BL335" s="17" t="s">
        <v>211</v>
      </c>
      <c r="BM335" s="231" t="s">
        <v>488</v>
      </c>
    </row>
    <row r="336" s="2" customFormat="1" ht="16.5" customHeight="1">
      <c r="A336" s="38"/>
      <c r="B336" s="39"/>
      <c r="C336" s="219" t="s">
        <v>489</v>
      </c>
      <c r="D336" s="219" t="s">
        <v>130</v>
      </c>
      <c r="E336" s="220" t="s">
        <v>490</v>
      </c>
      <c r="F336" s="221" t="s">
        <v>491</v>
      </c>
      <c r="G336" s="222" t="s">
        <v>250</v>
      </c>
      <c r="H336" s="223">
        <v>2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39</v>
      </c>
      <c r="O336" s="91"/>
      <c r="P336" s="229">
        <f>O336*H336</f>
        <v>0</v>
      </c>
      <c r="Q336" s="229">
        <v>0.00010000000000000001</v>
      </c>
      <c r="R336" s="229">
        <f>Q336*H336</f>
        <v>0.00020000000000000001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211</v>
      </c>
      <c r="AT336" s="231" t="s">
        <v>130</v>
      </c>
      <c r="AU336" s="231" t="s">
        <v>84</v>
      </c>
      <c r="AY336" s="17" t="s">
        <v>127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82</v>
      </c>
      <c r="BK336" s="232">
        <f>ROUND(I336*H336,2)</f>
        <v>0</v>
      </c>
      <c r="BL336" s="17" t="s">
        <v>211</v>
      </c>
      <c r="BM336" s="231" t="s">
        <v>492</v>
      </c>
    </row>
    <row r="337" s="2" customFormat="1" ht="24.15" customHeight="1">
      <c r="A337" s="38"/>
      <c r="B337" s="39"/>
      <c r="C337" s="266" t="s">
        <v>493</v>
      </c>
      <c r="D337" s="266" t="s">
        <v>333</v>
      </c>
      <c r="E337" s="267" t="s">
        <v>494</v>
      </c>
      <c r="F337" s="268" t="s">
        <v>495</v>
      </c>
      <c r="G337" s="269" t="s">
        <v>250</v>
      </c>
      <c r="H337" s="270">
        <v>2</v>
      </c>
      <c r="I337" s="271"/>
      <c r="J337" s="272">
        <f>ROUND(I337*H337,2)</f>
        <v>0</v>
      </c>
      <c r="K337" s="273"/>
      <c r="L337" s="274"/>
      <c r="M337" s="275" t="s">
        <v>1</v>
      </c>
      <c r="N337" s="276" t="s">
        <v>39</v>
      </c>
      <c r="O337" s="91"/>
      <c r="P337" s="229">
        <f>O337*H337</f>
        <v>0</v>
      </c>
      <c r="Q337" s="229">
        <v>0.001</v>
      </c>
      <c r="R337" s="229">
        <f>Q337*H337</f>
        <v>0.002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295</v>
      </c>
      <c r="AT337" s="231" t="s">
        <v>333</v>
      </c>
      <c r="AU337" s="231" t="s">
        <v>84</v>
      </c>
      <c r="AY337" s="17" t="s">
        <v>127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82</v>
      </c>
      <c r="BK337" s="232">
        <f>ROUND(I337*H337,2)</f>
        <v>0</v>
      </c>
      <c r="BL337" s="17" t="s">
        <v>211</v>
      </c>
      <c r="BM337" s="231" t="s">
        <v>496</v>
      </c>
    </row>
    <row r="338" s="2" customFormat="1" ht="37.8" customHeight="1">
      <c r="A338" s="38"/>
      <c r="B338" s="39"/>
      <c r="C338" s="219" t="s">
        <v>497</v>
      </c>
      <c r="D338" s="219" t="s">
        <v>130</v>
      </c>
      <c r="E338" s="220" t="s">
        <v>498</v>
      </c>
      <c r="F338" s="221" t="s">
        <v>499</v>
      </c>
      <c r="G338" s="222" t="s">
        <v>205</v>
      </c>
      <c r="H338" s="223">
        <v>5</v>
      </c>
      <c r="I338" s="224"/>
      <c r="J338" s="225">
        <f>ROUND(I338*H338,2)</f>
        <v>0</v>
      </c>
      <c r="K338" s="226"/>
      <c r="L338" s="44"/>
      <c r="M338" s="227" t="s">
        <v>1</v>
      </c>
      <c r="N338" s="228" t="s">
        <v>39</v>
      </c>
      <c r="O338" s="91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211</v>
      </c>
      <c r="AT338" s="231" t="s">
        <v>130</v>
      </c>
      <c r="AU338" s="231" t="s">
        <v>84</v>
      </c>
      <c r="AY338" s="17" t="s">
        <v>127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82</v>
      </c>
      <c r="BK338" s="232">
        <f>ROUND(I338*H338,2)</f>
        <v>0</v>
      </c>
      <c r="BL338" s="17" t="s">
        <v>211</v>
      </c>
      <c r="BM338" s="231" t="s">
        <v>500</v>
      </c>
    </row>
    <row r="339" s="2" customFormat="1" ht="24.15" customHeight="1">
      <c r="A339" s="38"/>
      <c r="B339" s="39"/>
      <c r="C339" s="219" t="s">
        <v>501</v>
      </c>
      <c r="D339" s="219" t="s">
        <v>130</v>
      </c>
      <c r="E339" s="220" t="s">
        <v>502</v>
      </c>
      <c r="F339" s="221" t="s">
        <v>503</v>
      </c>
      <c r="G339" s="222" t="s">
        <v>250</v>
      </c>
      <c r="H339" s="223">
        <v>1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39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211</v>
      </c>
      <c r="AT339" s="231" t="s">
        <v>130</v>
      </c>
      <c r="AU339" s="231" t="s">
        <v>84</v>
      </c>
      <c r="AY339" s="17" t="s">
        <v>127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82</v>
      </c>
      <c r="BK339" s="232">
        <f>ROUND(I339*H339,2)</f>
        <v>0</v>
      </c>
      <c r="BL339" s="17" t="s">
        <v>211</v>
      </c>
      <c r="BM339" s="231" t="s">
        <v>504</v>
      </c>
    </row>
    <row r="340" s="2" customFormat="1" ht="24.15" customHeight="1">
      <c r="A340" s="38"/>
      <c r="B340" s="39"/>
      <c r="C340" s="219" t="s">
        <v>505</v>
      </c>
      <c r="D340" s="219" t="s">
        <v>130</v>
      </c>
      <c r="E340" s="220" t="s">
        <v>506</v>
      </c>
      <c r="F340" s="221" t="s">
        <v>507</v>
      </c>
      <c r="G340" s="222" t="s">
        <v>169</v>
      </c>
      <c r="H340" s="223">
        <v>6.7750000000000004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39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211</v>
      </c>
      <c r="AT340" s="231" t="s">
        <v>130</v>
      </c>
      <c r="AU340" s="231" t="s">
        <v>84</v>
      </c>
      <c r="AY340" s="17" t="s">
        <v>127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82</v>
      </c>
      <c r="BK340" s="232">
        <f>ROUND(I340*H340,2)</f>
        <v>0</v>
      </c>
      <c r="BL340" s="17" t="s">
        <v>211</v>
      </c>
      <c r="BM340" s="231" t="s">
        <v>508</v>
      </c>
    </row>
    <row r="341" s="12" customFormat="1" ht="22.8" customHeight="1">
      <c r="A341" s="12"/>
      <c r="B341" s="203"/>
      <c r="C341" s="204"/>
      <c r="D341" s="205" t="s">
        <v>73</v>
      </c>
      <c r="E341" s="217" t="s">
        <v>509</v>
      </c>
      <c r="F341" s="217" t="s">
        <v>510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SUM(P342:P344)</f>
        <v>0</v>
      </c>
      <c r="Q341" s="211"/>
      <c r="R341" s="212">
        <f>SUM(R342:R344)</f>
        <v>0</v>
      </c>
      <c r="S341" s="211"/>
      <c r="T341" s="213">
        <f>SUM(T342:T344)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84</v>
      </c>
      <c r="AT341" s="215" t="s">
        <v>73</v>
      </c>
      <c r="AU341" s="215" t="s">
        <v>82</v>
      </c>
      <c r="AY341" s="214" t="s">
        <v>127</v>
      </c>
      <c r="BK341" s="216">
        <f>SUM(BK342:BK344)</f>
        <v>0</v>
      </c>
    </row>
    <row r="342" s="2" customFormat="1" ht="24.15" customHeight="1">
      <c r="A342" s="38"/>
      <c r="B342" s="39"/>
      <c r="C342" s="219" t="s">
        <v>511</v>
      </c>
      <c r="D342" s="219" t="s">
        <v>130</v>
      </c>
      <c r="E342" s="220" t="s">
        <v>512</v>
      </c>
      <c r="F342" s="221" t="s">
        <v>513</v>
      </c>
      <c r="G342" s="222" t="s">
        <v>250</v>
      </c>
      <c r="H342" s="223">
        <v>2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39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211</v>
      </c>
      <c r="AT342" s="231" t="s">
        <v>130</v>
      </c>
      <c r="AU342" s="231" t="s">
        <v>84</v>
      </c>
      <c r="AY342" s="17" t="s">
        <v>127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82</v>
      </c>
      <c r="BK342" s="232">
        <f>ROUND(I342*H342,2)</f>
        <v>0</v>
      </c>
      <c r="BL342" s="17" t="s">
        <v>211</v>
      </c>
      <c r="BM342" s="231" t="s">
        <v>514</v>
      </c>
    </row>
    <row r="343" s="13" customFormat="1">
      <c r="A343" s="13"/>
      <c r="B343" s="233"/>
      <c r="C343" s="234"/>
      <c r="D343" s="235" t="s">
        <v>136</v>
      </c>
      <c r="E343" s="236" t="s">
        <v>1</v>
      </c>
      <c r="F343" s="237" t="s">
        <v>515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136</v>
      </c>
      <c r="AU343" s="243" t="s">
        <v>84</v>
      </c>
      <c r="AV343" s="13" t="s">
        <v>82</v>
      </c>
      <c r="AW343" s="13" t="s">
        <v>31</v>
      </c>
      <c r="AX343" s="13" t="s">
        <v>74</v>
      </c>
      <c r="AY343" s="243" t="s">
        <v>127</v>
      </c>
    </row>
    <row r="344" s="14" customFormat="1">
      <c r="A344" s="14"/>
      <c r="B344" s="244"/>
      <c r="C344" s="245"/>
      <c r="D344" s="235" t="s">
        <v>136</v>
      </c>
      <c r="E344" s="246" t="s">
        <v>1</v>
      </c>
      <c r="F344" s="247" t="s">
        <v>84</v>
      </c>
      <c r="G344" s="245"/>
      <c r="H344" s="248">
        <v>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136</v>
      </c>
      <c r="AU344" s="254" t="s">
        <v>84</v>
      </c>
      <c r="AV344" s="14" t="s">
        <v>84</v>
      </c>
      <c r="AW344" s="14" t="s">
        <v>31</v>
      </c>
      <c r="AX344" s="14" t="s">
        <v>82</v>
      </c>
      <c r="AY344" s="254" t="s">
        <v>127</v>
      </c>
    </row>
    <row r="345" s="12" customFormat="1" ht="22.8" customHeight="1">
      <c r="A345" s="12"/>
      <c r="B345" s="203"/>
      <c r="C345" s="204"/>
      <c r="D345" s="205" t="s">
        <v>73</v>
      </c>
      <c r="E345" s="217" t="s">
        <v>516</v>
      </c>
      <c r="F345" s="217" t="s">
        <v>517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SUM(P346:P356)</f>
        <v>0</v>
      </c>
      <c r="Q345" s="211"/>
      <c r="R345" s="212">
        <f>SUM(R346:R356)</f>
        <v>0.088860000000000008</v>
      </c>
      <c r="S345" s="211"/>
      <c r="T345" s="213">
        <f>SUM(T346:T356)</f>
        <v>0.15844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84</v>
      </c>
      <c r="AT345" s="215" t="s">
        <v>73</v>
      </c>
      <c r="AU345" s="215" t="s">
        <v>82</v>
      </c>
      <c r="AY345" s="214" t="s">
        <v>127</v>
      </c>
      <c r="BK345" s="216">
        <f>SUM(BK346:BK356)</f>
        <v>0</v>
      </c>
    </row>
    <row r="346" s="2" customFormat="1" ht="16.5" customHeight="1">
      <c r="A346" s="38"/>
      <c r="B346" s="39"/>
      <c r="C346" s="219" t="s">
        <v>518</v>
      </c>
      <c r="D346" s="219" t="s">
        <v>130</v>
      </c>
      <c r="E346" s="220" t="s">
        <v>519</v>
      </c>
      <c r="F346" s="221" t="s">
        <v>520</v>
      </c>
      <c r="G346" s="222" t="s">
        <v>250</v>
      </c>
      <c r="H346" s="223">
        <v>4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39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0.020109999999999999</v>
      </c>
      <c r="T346" s="230">
        <f>S346*H346</f>
        <v>0.080439999999999998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211</v>
      </c>
      <c r="AT346" s="231" t="s">
        <v>130</v>
      </c>
      <c r="AU346" s="231" t="s">
        <v>84</v>
      </c>
      <c r="AY346" s="17" t="s">
        <v>127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82</v>
      </c>
      <c r="BK346" s="232">
        <f>ROUND(I346*H346,2)</f>
        <v>0</v>
      </c>
      <c r="BL346" s="17" t="s">
        <v>211</v>
      </c>
      <c r="BM346" s="231" t="s">
        <v>521</v>
      </c>
    </row>
    <row r="347" s="13" customFormat="1">
      <c r="A347" s="13"/>
      <c r="B347" s="233"/>
      <c r="C347" s="234"/>
      <c r="D347" s="235" t="s">
        <v>136</v>
      </c>
      <c r="E347" s="236" t="s">
        <v>1</v>
      </c>
      <c r="F347" s="237" t="s">
        <v>522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136</v>
      </c>
      <c r="AU347" s="243" t="s">
        <v>84</v>
      </c>
      <c r="AV347" s="13" t="s">
        <v>82</v>
      </c>
      <c r="AW347" s="13" t="s">
        <v>31</v>
      </c>
      <c r="AX347" s="13" t="s">
        <v>74</v>
      </c>
      <c r="AY347" s="243" t="s">
        <v>127</v>
      </c>
    </row>
    <row r="348" s="14" customFormat="1">
      <c r="A348" s="14"/>
      <c r="B348" s="244"/>
      <c r="C348" s="245"/>
      <c r="D348" s="235" t="s">
        <v>136</v>
      </c>
      <c r="E348" s="246" t="s">
        <v>1</v>
      </c>
      <c r="F348" s="247" t="s">
        <v>134</v>
      </c>
      <c r="G348" s="245"/>
      <c r="H348" s="248">
        <v>4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136</v>
      </c>
      <c r="AU348" s="254" t="s">
        <v>84</v>
      </c>
      <c r="AV348" s="14" t="s">
        <v>84</v>
      </c>
      <c r="AW348" s="14" t="s">
        <v>31</v>
      </c>
      <c r="AX348" s="14" t="s">
        <v>82</v>
      </c>
      <c r="AY348" s="254" t="s">
        <v>127</v>
      </c>
    </row>
    <row r="349" s="2" customFormat="1" ht="24.15" customHeight="1">
      <c r="A349" s="38"/>
      <c r="B349" s="39"/>
      <c r="C349" s="219" t="s">
        <v>523</v>
      </c>
      <c r="D349" s="219" t="s">
        <v>130</v>
      </c>
      <c r="E349" s="220" t="s">
        <v>524</v>
      </c>
      <c r="F349" s="221" t="s">
        <v>525</v>
      </c>
      <c r="G349" s="222" t="s">
        <v>250</v>
      </c>
      <c r="H349" s="223">
        <v>22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39</v>
      </c>
      <c r="O349" s="91"/>
      <c r="P349" s="229">
        <f>O349*H349</f>
        <v>0</v>
      </c>
      <c r="Q349" s="229">
        <v>0.001</v>
      </c>
      <c r="R349" s="229">
        <f>Q349*H349</f>
        <v>0.021999999999999999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211</v>
      </c>
      <c r="AT349" s="231" t="s">
        <v>130</v>
      </c>
      <c r="AU349" s="231" t="s">
        <v>84</v>
      </c>
      <c r="AY349" s="17" t="s">
        <v>127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82</v>
      </c>
      <c r="BK349" s="232">
        <f>ROUND(I349*H349,2)</f>
        <v>0</v>
      </c>
      <c r="BL349" s="17" t="s">
        <v>211</v>
      </c>
      <c r="BM349" s="231" t="s">
        <v>526</v>
      </c>
    </row>
    <row r="350" s="2" customFormat="1" ht="33" customHeight="1">
      <c r="A350" s="38"/>
      <c r="B350" s="39"/>
      <c r="C350" s="219" t="s">
        <v>527</v>
      </c>
      <c r="D350" s="219" t="s">
        <v>130</v>
      </c>
      <c r="E350" s="220" t="s">
        <v>528</v>
      </c>
      <c r="F350" s="221" t="s">
        <v>529</v>
      </c>
      <c r="G350" s="222" t="s">
        <v>250</v>
      </c>
      <c r="H350" s="223">
        <v>26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39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0.0030000000000000001</v>
      </c>
      <c r="T350" s="230">
        <f>S350*H350</f>
        <v>0.078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211</v>
      </c>
      <c r="AT350" s="231" t="s">
        <v>130</v>
      </c>
      <c r="AU350" s="231" t="s">
        <v>84</v>
      </c>
      <c r="AY350" s="17" t="s">
        <v>127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82</v>
      </c>
      <c r="BK350" s="232">
        <f>ROUND(I350*H350,2)</f>
        <v>0</v>
      </c>
      <c r="BL350" s="17" t="s">
        <v>211</v>
      </c>
      <c r="BM350" s="231" t="s">
        <v>530</v>
      </c>
    </row>
    <row r="351" s="2" customFormat="1" ht="33" customHeight="1">
      <c r="A351" s="38"/>
      <c r="B351" s="39"/>
      <c r="C351" s="219" t="s">
        <v>531</v>
      </c>
      <c r="D351" s="219" t="s">
        <v>130</v>
      </c>
      <c r="E351" s="220" t="s">
        <v>532</v>
      </c>
      <c r="F351" s="221" t="s">
        <v>533</v>
      </c>
      <c r="G351" s="222" t="s">
        <v>250</v>
      </c>
      <c r="H351" s="223">
        <v>26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39</v>
      </c>
      <c r="O351" s="91"/>
      <c r="P351" s="229">
        <f>O351*H351</f>
        <v>0</v>
      </c>
      <c r="Q351" s="229">
        <v>0.002</v>
      </c>
      <c r="R351" s="229">
        <f>Q351*H351</f>
        <v>0.052000000000000005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211</v>
      </c>
      <c r="AT351" s="231" t="s">
        <v>130</v>
      </c>
      <c r="AU351" s="231" t="s">
        <v>84</v>
      </c>
      <c r="AY351" s="17" t="s">
        <v>127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82</v>
      </c>
      <c r="BK351" s="232">
        <f>ROUND(I351*H351,2)</f>
        <v>0</v>
      </c>
      <c r="BL351" s="17" t="s">
        <v>211</v>
      </c>
      <c r="BM351" s="231" t="s">
        <v>534</v>
      </c>
    </row>
    <row r="352" s="2" customFormat="1" ht="24.15" customHeight="1">
      <c r="A352" s="38"/>
      <c r="B352" s="39"/>
      <c r="C352" s="219" t="s">
        <v>535</v>
      </c>
      <c r="D352" s="219" t="s">
        <v>130</v>
      </c>
      <c r="E352" s="220" t="s">
        <v>536</v>
      </c>
      <c r="F352" s="221" t="s">
        <v>537</v>
      </c>
      <c r="G352" s="222" t="s">
        <v>250</v>
      </c>
      <c r="H352" s="223">
        <v>4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39</v>
      </c>
      <c r="O352" s="91"/>
      <c r="P352" s="229">
        <f>O352*H352</f>
        <v>0</v>
      </c>
      <c r="Q352" s="229">
        <v>0.0021199999999999999</v>
      </c>
      <c r="R352" s="229">
        <f>Q352*H352</f>
        <v>0.0084799999999999997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211</v>
      </c>
      <c r="AT352" s="231" t="s">
        <v>130</v>
      </c>
      <c r="AU352" s="231" t="s">
        <v>84</v>
      </c>
      <c r="AY352" s="17" t="s">
        <v>127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82</v>
      </c>
      <c r="BK352" s="232">
        <f>ROUND(I352*H352,2)</f>
        <v>0</v>
      </c>
      <c r="BL352" s="17" t="s">
        <v>211</v>
      </c>
      <c r="BM352" s="231" t="s">
        <v>538</v>
      </c>
    </row>
    <row r="353" s="2" customFormat="1" ht="16.5" customHeight="1">
      <c r="A353" s="38"/>
      <c r="B353" s="39"/>
      <c r="C353" s="219" t="s">
        <v>539</v>
      </c>
      <c r="D353" s="219" t="s">
        <v>130</v>
      </c>
      <c r="E353" s="220" t="s">
        <v>540</v>
      </c>
      <c r="F353" s="221" t="s">
        <v>541</v>
      </c>
      <c r="G353" s="222" t="s">
        <v>250</v>
      </c>
      <c r="H353" s="223">
        <v>22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39</v>
      </c>
      <c r="O353" s="91"/>
      <c r="P353" s="229">
        <f>O353*H353</f>
        <v>0</v>
      </c>
      <c r="Q353" s="229">
        <v>0.00029</v>
      </c>
      <c r="R353" s="229">
        <f>Q353*H353</f>
        <v>0.0063800000000000003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211</v>
      </c>
      <c r="AT353" s="231" t="s">
        <v>130</v>
      </c>
      <c r="AU353" s="231" t="s">
        <v>84</v>
      </c>
      <c r="AY353" s="17" t="s">
        <v>127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82</v>
      </c>
      <c r="BK353" s="232">
        <f>ROUND(I353*H353,2)</f>
        <v>0</v>
      </c>
      <c r="BL353" s="17" t="s">
        <v>211</v>
      </c>
      <c r="BM353" s="231" t="s">
        <v>542</v>
      </c>
    </row>
    <row r="354" s="13" customFormat="1">
      <c r="A354" s="13"/>
      <c r="B354" s="233"/>
      <c r="C354" s="234"/>
      <c r="D354" s="235" t="s">
        <v>136</v>
      </c>
      <c r="E354" s="236" t="s">
        <v>1</v>
      </c>
      <c r="F354" s="237" t="s">
        <v>543</v>
      </c>
      <c r="G354" s="234"/>
      <c r="H354" s="236" t="s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136</v>
      </c>
      <c r="AU354" s="243" t="s">
        <v>84</v>
      </c>
      <c r="AV354" s="13" t="s">
        <v>82</v>
      </c>
      <c r="AW354" s="13" t="s">
        <v>31</v>
      </c>
      <c r="AX354" s="13" t="s">
        <v>74</v>
      </c>
      <c r="AY354" s="243" t="s">
        <v>127</v>
      </c>
    </row>
    <row r="355" s="14" customFormat="1">
      <c r="A355" s="14"/>
      <c r="B355" s="244"/>
      <c r="C355" s="245"/>
      <c r="D355" s="235" t="s">
        <v>136</v>
      </c>
      <c r="E355" s="246" t="s">
        <v>1</v>
      </c>
      <c r="F355" s="247" t="s">
        <v>247</v>
      </c>
      <c r="G355" s="245"/>
      <c r="H355" s="248">
        <v>22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136</v>
      </c>
      <c r="AU355" s="254" t="s">
        <v>84</v>
      </c>
      <c r="AV355" s="14" t="s">
        <v>84</v>
      </c>
      <c r="AW355" s="14" t="s">
        <v>31</v>
      </c>
      <c r="AX355" s="14" t="s">
        <v>82</v>
      </c>
      <c r="AY355" s="254" t="s">
        <v>127</v>
      </c>
    </row>
    <row r="356" s="2" customFormat="1" ht="24.15" customHeight="1">
      <c r="A356" s="38"/>
      <c r="B356" s="39"/>
      <c r="C356" s="219" t="s">
        <v>544</v>
      </c>
      <c r="D356" s="219" t="s">
        <v>130</v>
      </c>
      <c r="E356" s="220" t="s">
        <v>545</v>
      </c>
      <c r="F356" s="221" t="s">
        <v>546</v>
      </c>
      <c r="G356" s="222" t="s">
        <v>169</v>
      </c>
      <c r="H356" s="223">
        <v>0.088999999999999996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39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211</v>
      </c>
      <c r="AT356" s="231" t="s">
        <v>130</v>
      </c>
      <c r="AU356" s="231" t="s">
        <v>84</v>
      </c>
      <c r="AY356" s="17" t="s">
        <v>127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82</v>
      </c>
      <c r="BK356" s="232">
        <f>ROUND(I356*H356,2)</f>
        <v>0</v>
      </c>
      <c r="BL356" s="17" t="s">
        <v>211</v>
      </c>
      <c r="BM356" s="231" t="s">
        <v>547</v>
      </c>
    </row>
    <row r="357" s="12" customFormat="1" ht="22.8" customHeight="1">
      <c r="A357" s="12"/>
      <c r="B357" s="203"/>
      <c r="C357" s="204"/>
      <c r="D357" s="205" t="s">
        <v>73</v>
      </c>
      <c r="E357" s="217" t="s">
        <v>548</v>
      </c>
      <c r="F357" s="217" t="s">
        <v>549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SUM(P358:P375)</f>
        <v>0</v>
      </c>
      <c r="Q357" s="211"/>
      <c r="R357" s="212">
        <f>SUM(R358:R375)</f>
        <v>1.1224776000000001</v>
      </c>
      <c r="S357" s="211"/>
      <c r="T357" s="213">
        <f>SUM(T358:T375)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84</v>
      </c>
      <c r="AT357" s="215" t="s">
        <v>73</v>
      </c>
      <c r="AU357" s="215" t="s">
        <v>82</v>
      </c>
      <c r="AY357" s="214" t="s">
        <v>127</v>
      </c>
      <c r="BK357" s="216">
        <f>SUM(BK358:BK375)</f>
        <v>0</v>
      </c>
    </row>
    <row r="358" s="2" customFormat="1" ht="24.15" customHeight="1">
      <c r="A358" s="38"/>
      <c r="B358" s="39"/>
      <c r="C358" s="219" t="s">
        <v>550</v>
      </c>
      <c r="D358" s="219" t="s">
        <v>130</v>
      </c>
      <c r="E358" s="220" t="s">
        <v>551</v>
      </c>
      <c r="F358" s="221" t="s">
        <v>552</v>
      </c>
      <c r="G358" s="222" t="s">
        <v>133</v>
      </c>
      <c r="H358" s="223">
        <v>49.034999999999997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39</v>
      </c>
      <c r="O358" s="91"/>
      <c r="P358" s="229">
        <f>O358*H358</f>
        <v>0</v>
      </c>
      <c r="Q358" s="229">
        <v>0.01136</v>
      </c>
      <c r="R358" s="229">
        <f>Q358*H358</f>
        <v>0.55703760000000002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211</v>
      </c>
      <c r="AT358" s="231" t="s">
        <v>130</v>
      </c>
      <c r="AU358" s="231" t="s">
        <v>84</v>
      </c>
      <c r="AY358" s="17" t="s">
        <v>127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82</v>
      </c>
      <c r="BK358" s="232">
        <f>ROUND(I358*H358,2)</f>
        <v>0</v>
      </c>
      <c r="BL358" s="17" t="s">
        <v>211</v>
      </c>
      <c r="BM358" s="231" t="s">
        <v>553</v>
      </c>
    </row>
    <row r="359" s="14" customFormat="1">
      <c r="A359" s="14"/>
      <c r="B359" s="244"/>
      <c r="C359" s="245"/>
      <c r="D359" s="235" t="s">
        <v>136</v>
      </c>
      <c r="E359" s="246" t="s">
        <v>1</v>
      </c>
      <c r="F359" s="247" t="s">
        <v>554</v>
      </c>
      <c r="G359" s="245"/>
      <c r="H359" s="248">
        <v>43.594999999999999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136</v>
      </c>
      <c r="AU359" s="254" t="s">
        <v>84</v>
      </c>
      <c r="AV359" s="14" t="s">
        <v>84</v>
      </c>
      <c r="AW359" s="14" t="s">
        <v>31</v>
      </c>
      <c r="AX359" s="14" t="s">
        <v>74</v>
      </c>
      <c r="AY359" s="254" t="s">
        <v>127</v>
      </c>
    </row>
    <row r="360" s="14" customFormat="1">
      <c r="A360" s="14"/>
      <c r="B360" s="244"/>
      <c r="C360" s="245"/>
      <c r="D360" s="235" t="s">
        <v>136</v>
      </c>
      <c r="E360" s="246" t="s">
        <v>1</v>
      </c>
      <c r="F360" s="247" t="s">
        <v>555</v>
      </c>
      <c r="G360" s="245"/>
      <c r="H360" s="248">
        <v>5.4400000000000004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136</v>
      </c>
      <c r="AU360" s="254" t="s">
        <v>84</v>
      </c>
      <c r="AV360" s="14" t="s">
        <v>84</v>
      </c>
      <c r="AW360" s="14" t="s">
        <v>31</v>
      </c>
      <c r="AX360" s="14" t="s">
        <v>74</v>
      </c>
      <c r="AY360" s="254" t="s">
        <v>127</v>
      </c>
    </row>
    <row r="361" s="15" customFormat="1">
      <c r="A361" s="15"/>
      <c r="B361" s="255"/>
      <c r="C361" s="256"/>
      <c r="D361" s="235" t="s">
        <v>136</v>
      </c>
      <c r="E361" s="257" t="s">
        <v>1</v>
      </c>
      <c r="F361" s="258" t="s">
        <v>230</v>
      </c>
      <c r="G361" s="256"/>
      <c r="H361" s="259">
        <v>49.034999999999997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5" t="s">
        <v>136</v>
      </c>
      <c r="AU361" s="265" t="s">
        <v>84</v>
      </c>
      <c r="AV361" s="15" t="s">
        <v>134</v>
      </c>
      <c r="AW361" s="15" t="s">
        <v>31</v>
      </c>
      <c r="AX361" s="15" t="s">
        <v>82</v>
      </c>
      <c r="AY361" s="265" t="s">
        <v>127</v>
      </c>
    </row>
    <row r="362" s="2" customFormat="1" ht="37.8" customHeight="1">
      <c r="A362" s="38"/>
      <c r="B362" s="39"/>
      <c r="C362" s="219" t="s">
        <v>556</v>
      </c>
      <c r="D362" s="219" t="s">
        <v>130</v>
      </c>
      <c r="E362" s="220" t="s">
        <v>557</v>
      </c>
      <c r="F362" s="221" t="s">
        <v>558</v>
      </c>
      <c r="G362" s="222" t="s">
        <v>234</v>
      </c>
      <c r="H362" s="223">
        <v>10.880000000000001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39</v>
      </c>
      <c r="O362" s="91"/>
      <c r="P362" s="229">
        <f>O362*H362</f>
        <v>0</v>
      </c>
      <c r="Q362" s="229">
        <v>0.0030000000000000001</v>
      </c>
      <c r="R362" s="229">
        <f>Q362*H362</f>
        <v>0.032640000000000002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211</v>
      </c>
      <c r="AT362" s="231" t="s">
        <v>130</v>
      </c>
      <c r="AU362" s="231" t="s">
        <v>84</v>
      </c>
      <c r="AY362" s="17" t="s">
        <v>127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82</v>
      </c>
      <c r="BK362" s="232">
        <f>ROUND(I362*H362,2)</f>
        <v>0</v>
      </c>
      <c r="BL362" s="17" t="s">
        <v>211</v>
      </c>
      <c r="BM362" s="231" t="s">
        <v>559</v>
      </c>
    </row>
    <row r="363" s="13" customFormat="1">
      <c r="A363" s="13"/>
      <c r="B363" s="233"/>
      <c r="C363" s="234"/>
      <c r="D363" s="235" t="s">
        <v>136</v>
      </c>
      <c r="E363" s="236" t="s">
        <v>1</v>
      </c>
      <c r="F363" s="237" t="s">
        <v>560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136</v>
      </c>
      <c r="AU363" s="243" t="s">
        <v>84</v>
      </c>
      <c r="AV363" s="13" t="s">
        <v>82</v>
      </c>
      <c r="AW363" s="13" t="s">
        <v>31</v>
      </c>
      <c r="AX363" s="13" t="s">
        <v>74</v>
      </c>
      <c r="AY363" s="243" t="s">
        <v>127</v>
      </c>
    </row>
    <row r="364" s="14" customFormat="1">
      <c r="A364" s="14"/>
      <c r="B364" s="244"/>
      <c r="C364" s="245"/>
      <c r="D364" s="235" t="s">
        <v>136</v>
      </c>
      <c r="E364" s="246" t="s">
        <v>1</v>
      </c>
      <c r="F364" s="247" t="s">
        <v>561</v>
      </c>
      <c r="G364" s="245"/>
      <c r="H364" s="248">
        <v>10.880000000000001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136</v>
      </c>
      <c r="AU364" s="254" t="s">
        <v>84</v>
      </c>
      <c r="AV364" s="14" t="s">
        <v>84</v>
      </c>
      <c r="AW364" s="14" t="s">
        <v>31</v>
      </c>
      <c r="AX364" s="14" t="s">
        <v>74</v>
      </c>
      <c r="AY364" s="254" t="s">
        <v>127</v>
      </c>
    </row>
    <row r="365" s="15" customFormat="1">
      <c r="A365" s="15"/>
      <c r="B365" s="255"/>
      <c r="C365" s="256"/>
      <c r="D365" s="235" t="s">
        <v>136</v>
      </c>
      <c r="E365" s="257" t="s">
        <v>1</v>
      </c>
      <c r="F365" s="258" t="s">
        <v>230</v>
      </c>
      <c r="G365" s="256"/>
      <c r="H365" s="259">
        <v>10.880000000000001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136</v>
      </c>
      <c r="AU365" s="265" t="s">
        <v>84</v>
      </c>
      <c r="AV365" s="15" t="s">
        <v>134</v>
      </c>
      <c r="AW365" s="15" t="s">
        <v>31</v>
      </c>
      <c r="AX365" s="15" t="s">
        <v>82</v>
      </c>
      <c r="AY365" s="265" t="s">
        <v>127</v>
      </c>
    </row>
    <row r="366" s="2" customFormat="1" ht="37.8" customHeight="1">
      <c r="A366" s="38"/>
      <c r="B366" s="39"/>
      <c r="C366" s="219" t="s">
        <v>562</v>
      </c>
      <c r="D366" s="219" t="s">
        <v>130</v>
      </c>
      <c r="E366" s="220" t="s">
        <v>563</v>
      </c>
      <c r="F366" s="221" t="s">
        <v>564</v>
      </c>
      <c r="G366" s="222" t="s">
        <v>234</v>
      </c>
      <c r="H366" s="223">
        <v>87.189999999999998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39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211</v>
      </c>
      <c r="AT366" s="231" t="s">
        <v>130</v>
      </c>
      <c r="AU366" s="231" t="s">
        <v>84</v>
      </c>
      <c r="AY366" s="17" t="s">
        <v>127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82</v>
      </c>
      <c r="BK366" s="232">
        <f>ROUND(I366*H366,2)</f>
        <v>0</v>
      </c>
      <c r="BL366" s="17" t="s">
        <v>211</v>
      </c>
      <c r="BM366" s="231" t="s">
        <v>565</v>
      </c>
    </row>
    <row r="367" s="13" customFormat="1">
      <c r="A367" s="13"/>
      <c r="B367" s="233"/>
      <c r="C367" s="234"/>
      <c r="D367" s="235" t="s">
        <v>136</v>
      </c>
      <c r="E367" s="236" t="s">
        <v>1</v>
      </c>
      <c r="F367" s="237" t="s">
        <v>566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136</v>
      </c>
      <c r="AU367" s="243" t="s">
        <v>84</v>
      </c>
      <c r="AV367" s="13" t="s">
        <v>82</v>
      </c>
      <c r="AW367" s="13" t="s">
        <v>31</v>
      </c>
      <c r="AX367" s="13" t="s">
        <v>74</v>
      </c>
      <c r="AY367" s="243" t="s">
        <v>127</v>
      </c>
    </row>
    <row r="368" s="14" customFormat="1">
      <c r="A368" s="14"/>
      <c r="B368" s="244"/>
      <c r="C368" s="245"/>
      <c r="D368" s="235" t="s">
        <v>136</v>
      </c>
      <c r="E368" s="246" t="s">
        <v>1</v>
      </c>
      <c r="F368" s="247" t="s">
        <v>567</v>
      </c>
      <c r="G368" s="245"/>
      <c r="H368" s="248">
        <v>87.189999999999998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136</v>
      </c>
      <c r="AU368" s="254" t="s">
        <v>84</v>
      </c>
      <c r="AV368" s="14" t="s">
        <v>84</v>
      </c>
      <c r="AW368" s="14" t="s">
        <v>31</v>
      </c>
      <c r="AX368" s="14" t="s">
        <v>82</v>
      </c>
      <c r="AY368" s="254" t="s">
        <v>127</v>
      </c>
    </row>
    <row r="369" s="2" customFormat="1" ht="16.5" customHeight="1">
      <c r="A369" s="38"/>
      <c r="B369" s="39"/>
      <c r="C369" s="266" t="s">
        <v>568</v>
      </c>
      <c r="D369" s="266" t="s">
        <v>333</v>
      </c>
      <c r="E369" s="267" t="s">
        <v>569</v>
      </c>
      <c r="F369" s="268" t="s">
        <v>570</v>
      </c>
      <c r="G369" s="269" t="s">
        <v>147</v>
      </c>
      <c r="H369" s="270">
        <v>1.0189999999999999</v>
      </c>
      <c r="I369" s="271"/>
      <c r="J369" s="272">
        <f>ROUND(I369*H369,2)</f>
        <v>0</v>
      </c>
      <c r="K369" s="273"/>
      <c r="L369" s="274"/>
      <c r="M369" s="275" t="s">
        <v>1</v>
      </c>
      <c r="N369" s="276" t="s">
        <v>39</v>
      </c>
      <c r="O369" s="91"/>
      <c r="P369" s="229">
        <f>O369*H369</f>
        <v>0</v>
      </c>
      <c r="Q369" s="229">
        <v>0.5</v>
      </c>
      <c r="R369" s="229">
        <f>Q369*H369</f>
        <v>0.50949999999999995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295</v>
      </c>
      <c r="AT369" s="231" t="s">
        <v>333</v>
      </c>
      <c r="AU369" s="231" t="s">
        <v>84</v>
      </c>
      <c r="AY369" s="17" t="s">
        <v>127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82</v>
      </c>
      <c r="BK369" s="232">
        <f>ROUND(I369*H369,2)</f>
        <v>0</v>
      </c>
      <c r="BL369" s="17" t="s">
        <v>211</v>
      </c>
      <c r="BM369" s="231" t="s">
        <v>571</v>
      </c>
    </row>
    <row r="370" s="14" customFormat="1">
      <c r="A370" s="14"/>
      <c r="B370" s="244"/>
      <c r="C370" s="245"/>
      <c r="D370" s="235" t="s">
        <v>136</v>
      </c>
      <c r="E370" s="246" t="s">
        <v>1</v>
      </c>
      <c r="F370" s="247" t="s">
        <v>572</v>
      </c>
      <c r="G370" s="245"/>
      <c r="H370" s="248">
        <v>0.053999999999999999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136</v>
      </c>
      <c r="AU370" s="254" t="s">
        <v>84</v>
      </c>
      <c r="AV370" s="14" t="s">
        <v>84</v>
      </c>
      <c r="AW370" s="14" t="s">
        <v>31</v>
      </c>
      <c r="AX370" s="14" t="s">
        <v>74</v>
      </c>
      <c r="AY370" s="254" t="s">
        <v>127</v>
      </c>
    </row>
    <row r="371" s="14" customFormat="1">
      <c r="A371" s="14"/>
      <c r="B371" s="244"/>
      <c r="C371" s="245"/>
      <c r="D371" s="235" t="s">
        <v>136</v>
      </c>
      <c r="E371" s="246" t="s">
        <v>1</v>
      </c>
      <c r="F371" s="247" t="s">
        <v>573</v>
      </c>
      <c r="G371" s="245"/>
      <c r="H371" s="248">
        <v>0.872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136</v>
      </c>
      <c r="AU371" s="254" t="s">
        <v>84</v>
      </c>
      <c r="AV371" s="14" t="s">
        <v>84</v>
      </c>
      <c r="AW371" s="14" t="s">
        <v>31</v>
      </c>
      <c r="AX371" s="14" t="s">
        <v>74</v>
      </c>
      <c r="AY371" s="254" t="s">
        <v>127</v>
      </c>
    </row>
    <row r="372" s="15" customFormat="1">
      <c r="A372" s="15"/>
      <c r="B372" s="255"/>
      <c r="C372" s="256"/>
      <c r="D372" s="235" t="s">
        <v>136</v>
      </c>
      <c r="E372" s="257" t="s">
        <v>1</v>
      </c>
      <c r="F372" s="258" t="s">
        <v>230</v>
      </c>
      <c r="G372" s="256"/>
      <c r="H372" s="259">
        <v>0.92600000000000005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136</v>
      </c>
      <c r="AU372" s="265" t="s">
        <v>84</v>
      </c>
      <c r="AV372" s="15" t="s">
        <v>134</v>
      </c>
      <c r="AW372" s="15" t="s">
        <v>31</v>
      </c>
      <c r="AX372" s="15" t="s">
        <v>82</v>
      </c>
      <c r="AY372" s="265" t="s">
        <v>127</v>
      </c>
    </row>
    <row r="373" s="14" customFormat="1">
      <c r="A373" s="14"/>
      <c r="B373" s="244"/>
      <c r="C373" s="245"/>
      <c r="D373" s="235" t="s">
        <v>136</v>
      </c>
      <c r="E373" s="245"/>
      <c r="F373" s="247" t="s">
        <v>574</v>
      </c>
      <c r="G373" s="245"/>
      <c r="H373" s="248">
        <v>1.0189999999999999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136</v>
      </c>
      <c r="AU373" s="254" t="s">
        <v>84</v>
      </c>
      <c r="AV373" s="14" t="s">
        <v>84</v>
      </c>
      <c r="AW373" s="14" t="s">
        <v>4</v>
      </c>
      <c r="AX373" s="14" t="s">
        <v>82</v>
      </c>
      <c r="AY373" s="254" t="s">
        <v>127</v>
      </c>
    </row>
    <row r="374" s="2" customFormat="1" ht="24.15" customHeight="1">
      <c r="A374" s="38"/>
      <c r="B374" s="39"/>
      <c r="C374" s="219" t="s">
        <v>575</v>
      </c>
      <c r="D374" s="219" t="s">
        <v>130</v>
      </c>
      <c r="E374" s="220" t="s">
        <v>576</v>
      </c>
      <c r="F374" s="221" t="s">
        <v>577</v>
      </c>
      <c r="G374" s="222" t="s">
        <v>205</v>
      </c>
      <c r="H374" s="223">
        <v>1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39</v>
      </c>
      <c r="O374" s="91"/>
      <c r="P374" s="229">
        <f>O374*H374</f>
        <v>0</v>
      </c>
      <c r="Q374" s="229">
        <v>0.023300000000000001</v>
      </c>
      <c r="R374" s="229">
        <f>Q374*H374</f>
        <v>0.023300000000000001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211</v>
      </c>
      <c r="AT374" s="231" t="s">
        <v>130</v>
      </c>
      <c r="AU374" s="231" t="s">
        <v>84</v>
      </c>
      <c r="AY374" s="17" t="s">
        <v>127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82</v>
      </c>
      <c r="BK374" s="232">
        <f>ROUND(I374*H374,2)</f>
        <v>0</v>
      </c>
      <c r="BL374" s="17" t="s">
        <v>211</v>
      </c>
      <c r="BM374" s="231" t="s">
        <v>578</v>
      </c>
    </row>
    <row r="375" s="2" customFormat="1" ht="24.15" customHeight="1">
      <c r="A375" s="38"/>
      <c r="B375" s="39"/>
      <c r="C375" s="219" t="s">
        <v>579</v>
      </c>
      <c r="D375" s="219" t="s">
        <v>130</v>
      </c>
      <c r="E375" s="220" t="s">
        <v>580</v>
      </c>
      <c r="F375" s="221" t="s">
        <v>581</v>
      </c>
      <c r="G375" s="222" t="s">
        <v>169</v>
      </c>
      <c r="H375" s="223">
        <v>1.1220000000000001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39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211</v>
      </c>
      <c r="AT375" s="231" t="s">
        <v>130</v>
      </c>
      <c r="AU375" s="231" t="s">
        <v>84</v>
      </c>
      <c r="AY375" s="17" t="s">
        <v>127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82</v>
      </c>
      <c r="BK375" s="232">
        <f>ROUND(I375*H375,2)</f>
        <v>0</v>
      </c>
      <c r="BL375" s="17" t="s">
        <v>211</v>
      </c>
      <c r="BM375" s="231" t="s">
        <v>582</v>
      </c>
    </row>
    <row r="376" s="12" customFormat="1" ht="22.8" customHeight="1">
      <c r="A376" s="12"/>
      <c r="B376" s="203"/>
      <c r="C376" s="204"/>
      <c r="D376" s="205" t="s">
        <v>73</v>
      </c>
      <c r="E376" s="217" t="s">
        <v>583</v>
      </c>
      <c r="F376" s="217" t="s">
        <v>584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SUM(P377:P403)</f>
        <v>0</v>
      </c>
      <c r="Q376" s="211"/>
      <c r="R376" s="212">
        <f>SUM(R377:R403)</f>
        <v>0.27034210000000003</v>
      </c>
      <c r="S376" s="211"/>
      <c r="T376" s="213">
        <f>SUM(T377:T403)</f>
        <v>0.29028789999999999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84</v>
      </c>
      <c r="AT376" s="215" t="s">
        <v>73</v>
      </c>
      <c r="AU376" s="215" t="s">
        <v>82</v>
      </c>
      <c r="AY376" s="214" t="s">
        <v>127</v>
      </c>
      <c r="BK376" s="216">
        <f>SUM(BK377:BK403)</f>
        <v>0</v>
      </c>
    </row>
    <row r="377" s="2" customFormat="1" ht="16.5" customHeight="1">
      <c r="A377" s="38"/>
      <c r="B377" s="39"/>
      <c r="C377" s="219" t="s">
        <v>585</v>
      </c>
      <c r="D377" s="219" t="s">
        <v>130</v>
      </c>
      <c r="E377" s="220" t="s">
        <v>586</v>
      </c>
      <c r="F377" s="221" t="s">
        <v>587</v>
      </c>
      <c r="G377" s="222" t="s">
        <v>133</v>
      </c>
      <c r="H377" s="223">
        <v>5.0049999999999999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39</v>
      </c>
      <c r="O377" s="91"/>
      <c r="P377" s="229">
        <f>O377*H377</f>
        <v>0</v>
      </c>
      <c r="Q377" s="229">
        <v>0</v>
      </c>
      <c r="R377" s="229">
        <f>Q377*H377</f>
        <v>0</v>
      </c>
      <c r="S377" s="229">
        <v>0.00594</v>
      </c>
      <c r="T377" s="230">
        <f>S377*H377</f>
        <v>0.029729699999999998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211</v>
      </c>
      <c r="AT377" s="231" t="s">
        <v>130</v>
      </c>
      <c r="AU377" s="231" t="s">
        <v>84</v>
      </c>
      <c r="AY377" s="17" t="s">
        <v>127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82</v>
      </c>
      <c r="BK377" s="232">
        <f>ROUND(I377*H377,2)</f>
        <v>0</v>
      </c>
      <c r="BL377" s="17" t="s">
        <v>211</v>
      </c>
      <c r="BM377" s="231" t="s">
        <v>588</v>
      </c>
    </row>
    <row r="378" s="13" customFormat="1">
      <c r="A378" s="13"/>
      <c r="B378" s="233"/>
      <c r="C378" s="234"/>
      <c r="D378" s="235" t="s">
        <v>136</v>
      </c>
      <c r="E378" s="236" t="s">
        <v>1</v>
      </c>
      <c r="F378" s="237" t="s">
        <v>459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136</v>
      </c>
      <c r="AU378" s="243" t="s">
        <v>84</v>
      </c>
      <c r="AV378" s="13" t="s">
        <v>82</v>
      </c>
      <c r="AW378" s="13" t="s">
        <v>31</v>
      </c>
      <c r="AX378" s="13" t="s">
        <v>74</v>
      </c>
      <c r="AY378" s="243" t="s">
        <v>127</v>
      </c>
    </row>
    <row r="379" s="14" customFormat="1">
      <c r="A379" s="14"/>
      <c r="B379" s="244"/>
      <c r="C379" s="245"/>
      <c r="D379" s="235" t="s">
        <v>136</v>
      </c>
      <c r="E379" s="246" t="s">
        <v>1</v>
      </c>
      <c r="F379" s="247" t="s">
        <v>589</v>
      </c>
      <c r="G379" s="245"/>
      <c r="H379" s="248">
        <v>5.0049999999999999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136</v>
      </c>
      <c r="AU379" s="254" t="s">
        <v>84</v>
      </c>
      <c r="AV379" s="14" t="s">
        <v>84</v>
      </c>
      <c r="AW379" s="14" t="s">
        <v>31</v>
      </c>
      <c r="AX379" s="14" t="s">
        <v>82</v>
      </c>
      <c r="AY379" s="254" t="s">
        <v>127</v>
      </c>
    </row>
    <row r="380" s="2" customFormat="1" ht="24.15" customHeight="1">
      <c r="A380" s="38"/>
      <c r="B380" s="39"/>
      <c r="C380" s="219" t="s">
        <v>590</v>
      </c>
      <c r="D380" s="219" t="s">
        <v>130</v>
      </c>
      <c r="E380" s="220" t="s">
        <v>591</v>
      </c>
      <c r="F380" s="221" t="s">
        <v>592</v>
      </c>
      <c r="G380" s="222" t="s">
        <v>234</v>
      </c>
      <c r="H380" s="223">
        <v>2.4100000000000001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39</v>
      </c>
      <c r="O380" s="91"/>
      <c r="P380" s="229">
        <f>O380*H380</f>
        <v>0</v>
      </c>
      <c r="Q380" s="229">
        <v>0</v>
      </c>
      <c r="R380" s="229">
        <f>Q380*H380</f>
        <v>0</v>
      </c>
      <c r="S380" s="229">
        <v>0.0017700000000000001</v>
      </c>
      <c r="T380" s="230">
        <f>S380*H380</f>
        <v>0.0042657000000000007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211</v>
      </c>
      <c r="AT380" s="231" t="s">
        <v>130</v>
      </c>
      <c r="AU380" s="231" t="s">
        <v>84</v>
      </c>
      <c r="AY380" s="17" t="s">
        <v>127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82</v>
      </c>
      <c r="BK380" s="232">
        <f>ROUND(I380*H380,2)</f>
        <v>0</v>
      </c>
      <c r="BL380" s="17" t="s">
        <v>211</v>
      </c>
      <c r="BM380" s="231" t="s">
        <v>593</v>
      </c>
    </row>
    <row r="381" s="2" customFormat="1" ht="24.15" customHeight="1">
      <c r="A381" s="38"/>
      <c r="B381" s="39"/>
      <c r="C381" s="219" t="s">
        <v>594</v>
      </c>
      <c r="D381" s="219" t="s">
        <v>130</v>
      </c>
      <c r="E381" s="220" t="s">
        <v>595</v>
      </c>
      <c r="F381" s="221" t="s">
        <v>596</v>
      </c>
      <c r="G381" s="222" t="s">
        <v>234</v>
      </c>
      <c r="H381" s="223">
        <v>8.4499999999999993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39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0.00191</v>
      </c>
      <c r="T381" s="230">
        <f>S381*H381</f>
        <v>0.016139499999999998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211</v>
      </c>
      <c r="AT381" s="231" t="s">
        <v>130</v>
      </c>
      <c r="AU381" s="231" t="s">
        <v>84</v>
      </c>
      <c r="AY381" s="17" t="s">
        <v>127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82</v>
      </c>
      <c r="BK381" s="232">
        <f>ROUND(I381*H381,2)</f>
        <v>0</v>
      </c>
      <c r="BL381" s="17" t="s">
        <v>211</v>
      </c>
      <c r="BM381" s="231" t="s">
        <v>597</v>
      </c>
    </row>
    <row r="382" s="14" customFormat="1">
      <c r="A382" s="14"/>
      <c r="B382" s="244"/>
      <c r="C382" s="245"/>
      <c r="D382" s="235" t="s">
        <v>136</v>
      </c>
      <c r="E382" s="246" t="s">
        <v>1</v>
      </c>
      <c r="F382" s="247" t="s">
        <v>438</v>
      </c>
      <c r="G382" s="245"/>
      <c r="H382" s="248">
        <v>8.4499999999999993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136</v>
      </c>
      <c r="AU382" s="254" t="s">
        <v>84</v>
      </c>
      <c r="AV382" s="14" t="s">
        <v>84</v>
      </c>
      <c r="AW382" s="14" t="s">
        <v>31</v>
      </c>
      <c r="AX382" s="14" t="s">
        <v>82</v>
      </c>
      <c r="AY382" s="254" t="s">
        <v>127</v>
      </c>
    </row>
    <row r="383" s="2" customFormat="1" ht="16.5" customHeight="1">
      <c r="A383" s="38"/>
      <c r="B383" s="39"/>
      <c r="C383" s="219" t="s">
        <v>598</v>
      </c>
      <c r="D383" s="219" t="s">
        <v>130</v>
      </c>
      <c r="E383" s="220" t="s">
        <v>599</v>
      </c>
      <c r="F383" s="221" t="s">
        <v>600</v>
      </c>
      <c r="G383" s="222" t="s">
        <v>234</v>
      </c>
      <c r="H383" s="223">
        <v>133.62000000000001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39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0.00175</v>
      </c>
      <c r="T383" s="230">
        <f>S383*H383</f>
        <v>0.23383500000000002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211</v>
      </c>
      <c r="AT383" s="231" t="s">
        <v>130</v>
      </c>
      <c r="AU383" s="231" t="s">
        <v>84</v>
      </c>
      <c r="AY383" s="17" t="s">
        <v>127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82</v>
      </c>
      <c r="BK383" s="232">
        <f>ROUND(I383*H383,2)</f>
        <v>0</v>
      </c>
      <c r="BL383" s="17" t="s">
        <v>211</v>
      </c>
      <c r="BM383" s="231" t="s">
        <v>601</v>
      </c>
    </row>
    <row r="384" s="13" customFormat="1">
      <c r="A384" s="13"/>
      <c r="B384" s="233"/>
      <c r="C384" s="234"/>
      <c r="D384" s="235" t="s">
        <v>136</v>
      </c>
      <c r="E384" s="236" t="s">
        <v>1</v>
      </c>
      <c r="F384" s="237" t="s">
        <v>602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136</v>
      </c>
      <c r="AU384" s="243" t="s">
        <v>84</v>
      </c>
      <c r="AV384" s="13" t="s">
        <v>82</v>
      </c>
      <c r="AW384" s="13" t="s">
        <v>31</v>
      </c>
      <c r="AX384" s="13" t="s">
        <v>74</v>
      </c>
      <c r="AY384" s="243" t="s">
        <v>127</v>
      </c>
    </row>
    <row r="385" s="14" customFormat="1">
      <c r="A385" s="14"/>
      <c r="B385" s="244"/>
      <c r="C385" s="245"/>
      <c r="D385" s="235" t="s">
        <v>136</v>
      </c>
      <c r="E385" s="246" t="s">
        <v>1</v>
      </c>
      <c r="F385" s="247" t="s">
        <v>603</v>
      </c>
      <c r="G385" s="245"/>
      <c r="H385" s="248">
        <v>1.5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136</v>
      </c>
      <c r="AU385" s="254" t="s">
        <v>84</v>
      </c>
      <c r="AV385" s="14" t="s">
        <v>84</v>
      </c>
      <c r="AW385" s="14" t="s">
        <v>31</v>
      </c>
      <c r="AX385" s="14" t="s">
        <v>74</v>
      </c>
      <c r="AY385" s="254" t="s">
        <v>127</v>
      </c>
    </row>
    <row r="386" s="13" customFormat="1">
      <c r="A386" s="13"/>
      <c r="B386" s="233"/>
      <c r="C386" s="234"/>
      <c r="D386" s="235" t="s">
        <v>136</v>
      </c>
      <c r="E386" s="236" t="s">
        <v>1</v>
      </c>
      <c r="F386" s="237" t="s">
        <v>604</v>
      </c>
      <c r="G386" s="234"/>
      <c r="H386" s="236" t="s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136</v>
      </c>
      <c r="AU386" s="243" t="s">
        <v>84</v>
      </c>
      <c r="AV386" s="13" t="s">
        <v>82</v>
      </c>
      <c r="AW386" s="13" t="s">
        <v>31</v>
      </c>
      <c r="AX386" s="13" t="s">
        <v>74</v>
      </c>
      <c r="AY386" s="243" t="s">
        <v>127</v>
      </c>
    </row>
    <row r="387" s="14" customFormat="1">
      <c r="A387" s="14"/>
      <c r="B387" s="244"/>
      <c r="C387" s="245"/>
      <c r="D387" s="235" t="s">
        <v>136</v>
      </c>
      <c r="E387" s="246" t="s">
        <v>1</v>
      </c>
      <c r="F387" s="247" t="s">
        <v>605</v>
      </c>
      <c r="G387" s="245"/>
      <c r="H387" s="248">
        <v>132.12000000000001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136</v>
      </c>
      <c r="AU387" s="254" t="s">
        <v>84</v>
      </c>
      <c r="AV387" s="14" t="s">
        <v>84</v>
      </c>
      <c r="AW387" s="14" t="s">
        <v>31</v>
      </c>
      <c r="AX387" s="14" t="s">
        <v>74</v>
      </c>
      <c r="AY387" s="254" t="s">
        <v>127</v>
      </c>
    </row>
    <row r="388" s="15" customFormat="1">
      <c r="A388" s="15"/>
      <c r="B388" s="255"/>
      <c r="C388" s="256"/>
      <c r="D388" s="235" t="s">
        <v>136</v>
      </c>
      <c r="E388" s="257" t="s">
        <v>1</v>
      </c>
      <c r="F388" s="258" t="s">
        <v>230</v>
      </c>
      <c r="G388" s="256"/>
      <c r="H388" s="259">
        <v>133.62000000000001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5" t="s">
        <v>136</v>
      </c>
      <c r="AU388" s="265" t="s">
        <v>84</v>
      </c>
      <c r="AV388" s="15" t="s">
        <v>134</v>
      </c>
      <c r="AW388" s="15" t="s">
        <v>31</v>
      </c>
      <c r="AX388" s="15" t="s">
        <v>82</v>
      </c>
      <c r="AY388" s="265" t="s">
        <v>127</v>
      </c>
    </row>
    <row r="389" s="2" customFormat="1" ht="16.5" customHeight="1">
      <c r="A389" s="38"/>
      <c r="B389" s="39"/>
      <c r="C389" s="219" t="s">
        <v>606</v>
      </c>
      <c r="D389" s="219" t="s">
        <v>130</v>
      </c>
      <c r="E389" s="220" t="s">
        <v>607</v>
      </c>
      <c r="F389" s="221" t="s">
        <v>608</v>
      </c>
      <c r="G389" s="222" t="s">
        <v>234</v>
      </c>
      <c r="H389" s="223">
        <v>2.4300000000000002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39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0.0025999999999999999</v>
      </c>
      <c r="T389" s="230">
        <f>S389*H389</f>
        <v>0.0063179999999999998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211</v>
      </c>
      <c r="AT389" s="231" t="s">
        <v>130</v>
      </c>
      <c r="AU389" s="231" t="s">
        <v>84</v>
      </c>
      <c r="AY389" s="17" t="s">
        <v>127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82</v>
      </c>
      <c r="BK389" s="232">
        <f>ROUND(I389*H389,2)</f>
        <v>0</v>
      </c>
      <c r="BL389" s="17" t="s">
        <v>211</v>
      </c>
      <c r="BM389" s="231" t="s">
        <v>609</v>
      </c>
    </row>
    <row r="390" s="2" customFormat="1" ht="33" customHeight="1">
      <c r="A390" s="38"/>
      <c r="B390" s="39"/>
      <c r="C390" s="219" t="s">
        <v>610</v>
      </c>
      <c r="D390" s="219" t="s">
        <v>130</v>
      </c>
      <c r="E390" s="220" t="s">
        <v>611</v>
      </c>
      <c r="F390" s="221" t="s">
        <v>612</v>
      </c>
      <c r="G390" s="222" t="s">
        <v>234</v>
      </c>
      <c r="H390" s="223">
        <v>140.56999999999999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39</v>
      </c>
      <c r="O390" s="91"/>
      <c r="P390" s="229">
        <f>O390*H390</f>
        <v>0</v>
      </c>
      <c r="Q390" s="229">
        <v>0.00081999999999999998</v>
      </c>
      <c r="R390" s="229">
        <f>Q390*H390</f>
        <v>0.11526739999999999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211</v>
      </c>
      <c r="AT390" s="231" t="s">
        <v>130</v>
      </c>
      <c r="AU390" s="231" t="s">
        <v>84</v>
      </c>
      <c r="AY390" s="17" t="s">
        <v>127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82</v>
      </c>
      <c r="BK390" s="232">
        <f>ROUND(I390*H390,2)</f>
        <v>0</v>
      </c>
      <c r="BL390" s="17" t="s">
        <v>211</v>
      </c>
      <c r="BM390" s="231" t="s">
        <v>613</v>
      </c>
    </row>
    <row r="391" s="14" customFormat="1">
      <c r="A391" s="14"/>
      <c r="B391" s="244"/>
      <c r="C391" s="245"/>
      <c r="D391" s="235" t="s">
        <v>136</v>
      </c>
      <c r="E391" s="246" t="s">
        <v>1</v>
      </c>
      <c r="F391" s="247" t="s">
        <v>605</v>
      </c>
      <c r="G391" s="245"/>
      <c r="H391" s="248">
        <v>132.12000000000001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136</v>
      </c>
      <c r="AU391" s="254" t="s">
        <v>84</v>
      </c>
      <c r="AV391" s="14" t="s">
        <v>84</v>
      </c>
      <c r="AW391" s="14" t="s">
        <v>31</v>
      </c>
      <c r="AX391" s="14" t="s">
        <v>74</v>
      </c>
      <c r="AY391" s="254" t="s">
        <v>127</v>
      </c>
    </row>
    <row r="392" s="14" customFormat="1">
      <c r="A392" s="14"/>
      <c r="B392" s="244"/>
      <c r="C392" s="245"/>
      <c r="D392" s="235" t="s">
        <v>136</v>
      </c>
      <c r="E392" s="246" t="s">
        <v>1</v>
      </c>
      <c r="F392" s="247" t="s">
        <v>438</v>
      </c>
      <c r="G392" s="245"/>
      <c r="H392" s="248">
        <v>8.4499999999999993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136</v>
      </c>
      <c r="AU392" s="254" t="s">
        <v>84</v>
      </c>
      <c r="AV392" s="14" t="s">
        <v>84</v>
      </c>
      <c r="AW392" s="14" t="s">
        <v>31</v>
      </c>
      <c r="AX392" s="14" t="s">
        <v>74</v>
      </c>
      <c r="AY392" s="254" t="s">
        <v>127</v>
      </c>
    </row>
    <row r="393" s="15" customFormat="1">
      <c r="A393" s="15"/>
      <c r="B393" s="255"/>
      <c r="C393" s="256"/>
      <c r="D393" s="235" t="s">
        <v>136</v>
      </c>
      <c r="E393" s="257" t="s">
        <v>1</v>
      </c>
      <c r="F393" s="258" t="s">
        <v>230</v>
      </c>
      <c r="G393" s="256"/>
      <c r="H393" s="259">
        <v>140.56999999999999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136</v>
      </c>
      <c r="AU393" s="265" t="s">
        <v>84</v>
      </c>
      <c r="AV393" s="15" t="s">
        <v>134</v>
      </c>
      <c r="AW393" s="15" t="s">
        <v>31</v>
      </c>
      <c r="AX393" s="15" t="s">
        <v>82</v>
      </c>
      <c r="AY393" s="265" t="s">
        <v>127</v>
      </c>
    </row>
    <row r="394" s="2" customFormat="1" ht="24.15" customHeight="1">
      <c r="A394" s="38"/>
      <c r="B394" s="39"/>
      <c r="C394" s="219" t="s">
        <v>614</v>
      </c>
      <c r="D394" s="219" t="s">
        <v>130</v>
      </c>
      <c r="E394" s="220" t="s">
        <v>615</v>
      </c>
      <c r="F394" s="221" t="s">
        <v>616</v>
      </c>
      <c r="G394" s="222" t="s">
        <v>234</v>
      </c>
      <c r="H394" s="223">
        <v>8.4499999999999993</v>
      </c>
      <c r="I394" s="224"/>
      <c r="J394" s="225">
        <f>ROUND(I394*H394,2)</f>
        <v>0</v>
      </c>
      <c r="K394" s="226"/>
      <c r="L394" s="44"/>
      <c r="M394" s="227" t="s">
        <v>1</v>
      </c>
      <c r="N394" s="228" t="s">
        <v>39</v>
      </c>
      <c r="O394" s="91"/>
      <c r="P394" s="229">
        <f>O394*H394</f>
        <v>0</v>
      </c>
      <c r="Q394" s="229">
        <v>0.00040999999999999999</v>
      </c>
      <c r="R394" s="229">
        <f>Q394*H394</f>
        <v>0.0034644999999999997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211</v>
      </c>
      <c r="AT394" s="231" t="s">
        <v>130</v>
      </c>
      <c r="AU394" s="231" t="s">
        <v>84</v>
      </c>
      <c r="AY394" s="17" t="s">
        <v>127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82</v>
      </c>
      <c r="BK394" s="232">
        <f>ROUND(I394*H394,2)</f>
        <v>0</v>
      </c>
      <c r="BL394" s="17" t="s">
        <v>211</v>
      </c>
      <c r="BM394" s="231" t="s">
        <v>617</v>
      </c>
    </row>
    <row r="395" s="13" customFormat="1">
      <c r="A395" s="13"/>
      <c r="B395" s="233"/>
      <c r="C395" s="234"/>
      <c r="D395" s="235" t="s">
        <v>136</v>
      </c>
      <c r="E395" s="236" t="s">
        <v>1</v>
      </c>
      <c r="F395" s="237" t="s">
        <v>618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136</v>
      </c>
      <c r="AU395" s="243" t="s">
        <v>84</v>
      </c>
      <c r="AV395" s="13" t="s">
        <v>82</v>
      </c>
      <c r="AW395" s="13" t="s">
        <v>31</v>
      </c>
      <c r="AX395" s="13" t="s">
        <v>74</v>
      </c>
      <c r="AY395" s="243" t="s">
        <v>127</v>
      </c>
    </row>
    <row r="396" s="14" customFormat="1">
      <c r="A396" s="14"/>
      <c r="B396" s="244"/>
      <c r="C396" s="245"/>
      <c r="D396" s="235" t="s">
        <v>136</v>
      </c>
      <c r="E396" s="246" t="s">
        <v>1</v>
      </c>
      <c r="F396" s="247" t="s">
        <v>438</v>
      </c>
      <c r="G396" s="245"/>
      <c r="H396" s="248">
        <v>8.4499999999999993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136</v>
      </c>
      <c r="AU396" s="254" t="s">
        <v>84</v>
      </c>
      <c r="AV396" s="14" t="s">
        <v>84</v>
      </c>
      <c r="AW396" s="14" t="s">
        <v>31</v>
      </c>
      <c r="AX396" s="14" t="s">
        <v>82</v>
      </c>
      <c r="AY396" s="254" t="s">
        <v>127</v>
      </c>
    </row>
    <row r="397" s="2" customFormat="1" ht="24.15" customHeight="1">
      <c r="A397" s="38"/>
      <c r="B397" s="39"/>
      <c r="C397" s="219" t="s">
        <v>619</v>
      </c>
      <c r="D397" s="219" t="s">
        <v>130</v>
      </c>
      <c r="E397" s="220" t="s">
        <v>620</v>
      </c>
      <c r="F397" s="221" t="s">
        <v>621</v>
      </c>
      <c r="G397" s="222" t="s">
        <v>234</v>
      </c>
      <c r="H397" s="223">
        <v>132.12000000000001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39</v>
      </c>
      <c r="O397" s="91"/>
      <c r="P397" s="229">
        <f>O397*H397</f>
        <v>0</v>
      </c>
      <c r="Q397" s="229">
        <v>0.0011100000000000001</v>
      </c>
      <c r="R397" s="229">
        <f>Q397*H397</f>
        <v>0.14665320000000001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211</v>
      </c>
      <c r="AT397" s="231" t="s">
        <v>130</v>
      </c>
      <c r="AU397" s="231" t="s">
        <v>84</v>
      </c>
      <c r="AY397" s="17" t="s">
        <v>127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82</v>
      </c>
      <c r="BK397" s="232">
        <f>ROUND(I397*H397,2)</f>
        <v>0</v>
      </c>
      <c r="BL397" s="17" t="s">
        <v>211</v>
      </c>
      <c r="BM397" s="231" t="s">
        <v>622</v>
      </c>
    </row>
    <row r="398" s="13" customFormat="1">
      <c r="A398" s="13"/>
      <c r="B398" s="233"/>
      <c r="C398" s="234"/>
      <c r="D398" s="235" t="s">
        <v>136</v>
      </c>
      <c r="E398" s="236" t="s">
        <v>1</v>
      </c>
      <c r="F398" s="237" t="s">
        <v>623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136</v>
      </c>
      <c r="AU398" s="243" t="s">
        <v>84</v>
      </c>
      <c r="AV398" s="13" t="s">
        <v>82</v>
      </c>
      <c r="AW398" s="13" t="s">
        <v>31</v>
      </c>
      <c r="AX398" s="13" t="s">
        <v>74</v>
      </c>
      <c r="AY398" s="243" t="s">
        <v>127</v>
      </c>
    </row>
    <row r="399" s="14" customFormat="1">
      <c r="A399" s="14"/>
      <c r="B399" s="244"/>
      <c r="C399" s="245"/>
      <c r="D399" s="235" t="s">
        <v>136</v>
      </c>
      <c r="E399" s="246" t="s">
        <v>1</v>
      </c>
      <c r="F399" s="247" t="s">
        <v>605</v>
      </c>
      <c r="G399" s="245"/>
      <c r="H399" s="248">
        <v>132.12000000000001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136</v>
      </c>
      <c r="AU399" s="254" t="s">
        <v>84</v>
      </c>
      <c r="AV399" s="14" t="s">
        <v>84</v>
      </c>
      <c r="AW399" s="14" t="s">
        <v>31</v>
      </c>
      <c r="AX399" s="14" t="s">
        <v>82</v>
      </c>
      <c r="AY399" s="254" t="s">
        <v>127</v>
      </c>
    </row>
    <row r="400" s="2" customFormat="1" ht="21.75" customHeight="1">
      <c r="A400" s="38"/>
      <c r="B400" s="39"/>
      <c r="C400" s="219" t="s">
        <v>624</v>
      </c>
      <c r="D400" s="219" t="s">
        <v>130</v>
      </c>
      <c r="E400" s="220" t="s">
        <v>625</v>
      </c>
      <c r="F400" s="221" t="s">
        <v>626</v>
      </c>
      <c r="G400" s="222" t="s">
        <v>234</v>
      </c>
      <c r="H400" s="223">
        <v>2.4300000000000002</v>
      </c>
      <c r="I400" s="224"/>
      <c r="J400" s="225">
        <f>ROUND(I400*H400,2)</f>
        <v>0</v>
      </c>
      <c r="K400" s="226"/>
      <c r="L400" s="44"/>
      <c r="M400" s="227" t="s">
        <v>1</v>
      </c>
      <c r="N400" s="228" t="s">
        <v>39</v>
      </c>
      <c r="O400" s="91"/>
      <c r="P400" s="229">
        <f>O400*H400</f>
        <v>0</v>
      </c>
      <c r="Q400" s="229">
        <v>0.00089999999999999998</v>
      </c>
      <c r="R400" s="229">
        <f>Q400*H400</f>
        <v>0.0021870000000000001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211</v>
      </c>
      <c r="AT400" s="231" t="s">
        <v>130</v>
      </c>
      <c r="AU400" s="231" t="s">
        <v>84</v>
      </c>
      <c r="AY400" s="17" t="s">
        <v>127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82</v>
      </c>
      <c r="BK400" s="232">
        <f>ROUND(I400*H400,2)</f>
        <v>0</v>
      </c>
      <c r="BL400" s="17" t="s">
        <v>211</v>
      </c>
      <c r="BM400" s="231" t="s">
        <v>627</v>
      </c>
    </row>
    <row r="401" s="2" customFormat="1" ht="24.15" customHeight="1">
      <c r="A401" s="38"/>
      <c r="B401" s="39"/>
      <c r="C401" s="219" t="s">
        <v>628</v>
      </c>
      <c r="D401" s="219" t="s">
        <v>130</v>
      </c>
      <c r="E401" s="220" t="s">
        <v>629</v>
      </c>
      <c r="F401" s="221" t="s">
        <v>630</v>
      </c>
      <c r="G401" s="222" t="s">
        <v>250</v>
      </c>
      <c r="H401" s="223">
        <v>1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39</v>
      </c>
      <c r="O401" s="91"/>
      <c r="P401" s="229">
        <f>O401*H401</f>
        <v>0</v>
      </c>
      <c r="Q401" s="229">
        <v>0.00019000000000000001</v>
      </c>
      <c r="R401" s="229">
        <f>Q401*H401</f>
        <v>0.00019000000000000001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211</v>
      </c>
      <c r="AT401" s="231" t="s">
        <v>130</v>
      </c>
      <c r="AU401" s="231" t="s">
        <v>84</v>
      </c>
      <c r="AY401" s="17" t="s">
        <v>127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82</v>
      </c>
      <c r="BK401" s="232">
        <f>ROUND(I401*H401,2)</f>
        <v>0</v>
      </c>
      <c r="BL401" s="17" t="s">
        <v>211</v>
      </c>
      <c r="BM401" s="231" t="s">
        <v>631</v>
      </c>
    </row>
    <row r="402" s="2" customFormat="1" ht="24.15" customHeight="1">
      <c r="A402" s="38"/>
      <c r="B402" s="39"/>
      <c r="C402" s="219" t="s">
        <v>632</v>
      </c>
      <c r="D402" s="219" t="s">
        <v>130</v>
      </c>
      <c r="E402" s="220" t="s">
        <v>633</v>
      </c>
      <c r="F402" s="221" t="s">
        <v>634</v>
      </c>
      <c r="G402" s="222" t="s">
        <v>234</v>
      </c>
      <c r="H402" s="223">
        <v>3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39</v>
      </c>
      <c r="O402" s="91"/>
      <c r="P402" s="229">
        <f>O402*H402</f>
        <v>0</v>
      </c>
      <c r="Q402" s="229">
        <v>0.00085999999999999998</v>
      </c>
      <c r="R402" s="229">
        <f>Q402*H402</f>
        <v>0.0025799999999999998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211</v>
      </c>
      <c r="AT402" s="231" t="s">
        <v>130</v>
      </c>
      <c r="AU402" s="231" t="s">
        <v>84</v>
      </c>
      <c r="AY402" s="17" t="s">
        <v>127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82</v>
      </c>
      <c r="BK402" s="232">
        <f>ROUND(I402*H402,2)</f>
        <v>0</v>
      </c>
      <c r="BL402" s="17" t="s">
        <v>211</v>
      </c>
      <c r="BM402" s="231" t="s">
        <v>635</v>
      </c>
    </row>
    <row r="403" s="2" customFormat="1" ht="24.15" customHeight="1">
      <c r="A403" s="38"/>
      <c r="B403" s="39"/>
      <c r="C403" s="219" t="s">
        <v>636</v>
      </c>
      <c r="D403" s="219" t="s">
        <v>130</v>
      </c>
      <c r="E403" s="220" t="s">
        <v>637</v>
      </c>
      <c r="F403" s="221" t="s">
        <v>638</v>
      </c>
      <c r="G403" s="222" t="s">
        <v>169</v>
      </c>
      <c r="H403" s="223">
        <v>0.27000000000000002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39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211</v>
      </c>
      <c r="AT403" s="231" t="s">
        <v>130</v>
      </c>
      <c r="AU403" s="231" t="s">
        <v>84</v>
      </c>
      <c r="AY403" s="17" t="s">
        <v>127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82</v>
      </c>
      <c r="BK403" s="232">
        <f>ROUND(I403*H403,2)</f>
        <v>0</v>
      </c>
      <c r="BL403" s="17" t="s">
        <v>211</v>
      </c>
      <c r="BM403" s="231" t="s">
        <v>639</v>
      </c>
    </row>
    <row r="404" s="12" customFormat="1" ht="25.92" customHeight="1">
      <c r="A404" s="12"/>
      <c r="B404" s="203"/>
      <c r="C404" s="204"/>
      <c r="D404" s="205" t="s">
        <v>73</v>
      </c>
      <c r="E404" s="206" t="s">
        <v>333</v>
      </c>
      <c r="F404" s="206" t="s">
        <v>640</v>
      </c>
      <c r="G404" s="204"/>
      <c r="H404" s="204"/>
      <c r="I404" s="207"/>
      <c r="J404" s="208">
        <f>BK404</f>
        <v>0</v>
      </c>
      <c r="K404" s="204"/>
      <c r="L404" s="209"/>
      <c r="M404" s="210"/>
      <c r="N404" s="211"/>
      <c r="O404" s="211"/>
      <c r="P404" s="212">
        <f>P405</f>
        <v>0</v>
      </c>
      <c r="Q404" s="211"/>
      <c r="R404" s="212">
        <f>R405</f>
        <v>0</v>
      </c>
      <c r="S404" s="211"/>
      <c r="T404" s="213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128</v>
      </c>
      <c r="AT404" s="215" t="s">
        <v>73</v>
      </c>
      <c r="AU404" s="215" t="s">
        <v>74</v>
      </c>
      <c r="AY404" s="214" t="s">
        <v>127</v>
      </c>
      <c r="BK404" s="216">
        <f>BK405</f>
        <v>0</v>
      </c>
    </row>
    <row r="405" s="12" customFormat="1" ht="22.8" customHeight="1">
      <c r="A405" s="12"/>
      <c r="B405" s="203"/>
      <c r="C405" s="204"/>
      <c r="D405" s="205" t="s">
        <v>73</v>
      </c>
      <c r="E405" s="217" t="s">
        <v>641</v>
      </c>
      <c r="F405" s="217" t="s">
        <v>642</v>
      </c>
      <c r="G405" s="204"/>
      <c r="H405" s="204"/>
      <c r="I405" s="207"/>
      <c r="J405" s="218">
        <f>BK405</f>
        <v>0</v>
      </c>
      <c r="K405" s="204"/>
      <c r="L405" s="209"/>
      <c r="M405" s="210"/>
      <c r="N405" s="211"/>
      <c r="O405" s="211"/>
      <c r="P405" s="212">
        <f>P406</f>
        <v>0</v>
      </c>
      <c r="Q405" s="211"/>
      <c r="R405" s="212">
        <f>R406</f>
        <v>0</v>
      </c>
      <c r="S405" s="211"/>
      <c r="T405" s="213">
        <f>T406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4" t="s">
        <v>128</v>
      </c>
      <c r="AT405" s="215" t="s">
        <v>73</v>
      </c>
      <c r="AU405" s="215" t="s">
        <v>82</v>
      </c>
      <c r="AY405" s="214" t="s">
        <v>127</v>
      </c>
      <c r="BK405" s="216">
        <f>BK406</f>
        <v>0</v>
      </c>
    </row>
    <row r="406" s="2" customFormat="1" ht="24.15" customHeight="1">
      <c r="A406" s="38"/>
      <c r="B406" s="39"/>
      <c r="C406" s="219" t="s">
        <v>643</v>
      </c>
      <c r="D406" s="219" t="s">
        <v>130</v>
      </c>
      <c r="E406" s="220" t="s">
        <v>644</v>
      </c>
      <c r="F406" s="221" t="s">
        <v>645</v>
      </c>
      <c r="G406" s="222" t="s">
        <v>205</v>
      </c>
      <c r="H406" s="223">
        <v>1</v>
      </c>
      <c r="I406" s="224"/>
      <c r="J406" s="225">
        <f>ROUND(I406*H406,2)</f>
        <v>0</v>
      </c>
      <c r="K406" s="226"/>
      <c r="L406" s="44"/>
      <c r="M406" s="227" t="s">
        <v>1</v>
      </c>
      <c r="N406" s="228" t="s">
        <v>39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482</v>
      </c>
      <c r="AT406" s="231" t="s">
        <v>130</v>
      </c>
      <c r="AU406" s="231" t="s">
        <v>84</v>
      </c>
      <c r="AY406" s="17" t="s">
        <v>127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82</v>
      </c>
      <c r="BK406" s="232">
        <f>ROUND(I406*H406,2)</f>
        <v>0</v>
      </c>
      <c r="BL406" s="17" t="s">
        <v>482</v>
      </c>
      <c r="BM406" s="231" t="s">
        <v>646</v>
      </c>
    </row>
    <row r="407" s="12" customFormat="1" ht="25.92" customHeight="1">
      <c r="A407" s="12"/>
      <c r="B407" s="203"/>
      <c r="C407" s="204"/>
      <c r="D407" s="205" t="s">
        <v>73</v>
      </c>
      <c r="E407" s="206" t="s">
        <v>647</v>
      </c>
      <c r="F407" s="206" t="s">
        <v>648</v>
      </c>
      <c r="G407" s="204"/>
      <c r="H407" s="204"/>
      <c r="I407" s="207"/>
      <c r="J407" s="208">
        <f>BK407</f>
        <v>0</v>
      </c>
      <c r="K407" s="204"/>
      <c r="L407" s="209"/>
      <c r="M407" s="210"/>
      <c r="N407" s="211"/>
      <c r="O407" s="211"/>
      <c r="P407" s="212">
        <f>P408</f>
        <v>0</v>
      </c>
      <c r="Q407" s="211"/>
      <c r="R407" s="212">
        <f>R408</f>
        <v>0</v>
      </c>
      <c r="S407" s="211"/>
      <c r="T407" s="213">
        <f>T408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157</v>
      </c>
      <c r="AT407" s="215" t="s">
        <v>73</v>
      </c>
      <c r="AU407" s="215" t="s">
        <v>74</v>
      </c>
      <c r="AY407" s="214" t="s">
        <v>127</v>
      </c>
      <c r="BK407" s="216">
        <f>BK408</f>
        <v>0</v>
      </c>
    </row>
    <row r="408" s="2" customFormat="1" ht="55.5" customHeight="1">
      <c r="A408" s="38"/>
      <c r="B408" s="39"/>
      <c r="C408" s="219" t="s">
        <v>649</v>
      </c>
      <c r="D408" s="219" t="s">
        <v>130</v>
      </c>
      <c r="E408" s="220" t="s">
        <v>650</v>
      </c>
      <c r="F408" s="221" t="s">
        <v>651</v>
      </c>
      <c r="G408" s="222" t="s">
        <v>205</v>
      </c>
      <c r="H408" s="223">
        <v>1</v>
      </c>
      <c r="I408" s="224"/>
      <c r="J408" s="225">
        <f>ROUND(I408*H408,2)</f>
        <v>0</v>
      </c>
      <c r="K408" s="226"/>
      <c r="L408" s="44"/>
      <c r="M408" s="277" t="s">
        <v>1</v>
      </c>
      <c r="N408" s="278" t="s">
        <v>39</v>
      </c>
      <c r="O408" s="279"/>
      <c r="P408" s="280">
        <f>O408*H408</f>
        <v>0</v>
      </c>
      <c r="Q408" s="280">
        <v>0</v>
      </c>
      <c r="R408" s="280">
        <f>Q408*H408</f>
        <v>0</v>
      </c>
      <c r="S408" s="280">
        <v>0</v>
      </c>
      <c r="T408" s="28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652</v>
      </c>
      <c r="AT408" s="231" t="s">
        <v>130</v>
      </c>
      <c r="AU408" s="231" t="s">
        <v>82</v>
      </c>
      <c r="AY408" s="17" t="s">
        <v>127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82</v>
      </c>
      <c r="BK408" s="232">
        <f>ROUND(I408*H408,2)</f>
        <v>0</v>
      </c>
      <c r="BL408" s="17" t="s">
        <v>652</v>
      </c>
      <c r="BM408" s="231" t="s">
        <v>653</v>
      </c>
    </row>
    <row r="409" s="2" customFormat="1" ht="6.96" customHeight="1">
      <c r="A409" s="38"/>
      <c r="B409" s="66"/>
      <c r="C409" s="67"/>
      <c r="D409" s="67"/>
      <c r="E409" s="67"/>
      <c r="F409" s="67"/>
      <c r="G409" s="67"/>
      <c r="H409" s="67"/>
      <c r="I409" s="67"/>
      <c r="J409" s="67"/>
      <c r="K409" s="67"/>
      <c r="L409" s="44"/>
      <c r="M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</row>
  </sheetData>
  <sheetProtection sheet="1" autoFilter="0" formatColumns="0" formatRows="0" objects="1" scenarios="1" spinCount="100000" saltValue="RwYYaJ8arEJxrkrmtDBW3WWwO+mRkLVlHulZMpAr22Pnm1ipQq6evL9qp5vFWbbanmVMmd7cyEoo2iEDGFiCcQ==" hashValue="axjCoHS0BYBzBdeBVtLouLBewWs+eQgWOhQscxkpRHGX+XbQClC2RRoyfz3okkwFeNqnmnqeZe6sxOSolf32yA==" algorithmName="SHA-512" password="CC35"/>
  <autoFilter ref="C131:K40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střechy ZŠ Bělá pod Bezdězem II.etapa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654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ROUND((SUM(BE128:BE219)),  2)</f>
        <v>0</v>
      </c>
      <c r="G33" s="38"/>
      <c r="H33" s="38"/>
      <c r="I33" s="155">
        <v>0.20999999999999999</v>
      </c>
      <c r="J33" s="154">
        <f>ROUND(((SUM(BE128:BE219))*I33),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ROUND((SUM(BF128:BF219)),  2)</f>
        <v>0</v>
      </c>
      <c r="G34" s="38"/>
      <c r="H34" s="38"/>
      <c r="I34" s="155">
        <v>0.12</v>
      </c>
      <c r="J34" s="154">
        <f>ROUND(((SUM(BF128:BF219))*I34),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ROUND((SUM(BG128:BG219)),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ROUND((SUM(BH128:BH219)),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ROUND((SUM(BI128:BI219)),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střechy ZŠ Bělá pod Bezdězem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SO02 - Stavební - oprava atiky a fasády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103</v>
      </c>
      <c r="E102" s="182"/>
      <c r="F102" s="182"/>
      <c r="G102" s="182"/>
      <c r="H102" s="182"/>
      <c r="I102" s="182"/>
      <c r="J102" s="183">
        <f>J173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655</v>
      </c>
      <c r="E103" s="188"/>
      <c r="F103" s="188"/>
      <c r="G103" s="188"/>
      <c r="H103" s="188"/>
      <c r="I103" s="188"/>
      <c r="J103" s="189">
        <f>J174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656</v>
      </c>
      <c r="E104" s="188"/>
      <c r="F104" s="188"/>
      <c r="G104" s="188"/>
      <c r="H104" s="188"/>
      <c r="I104" s="188"/>
      <c r="J104" s="189">
        <f>J182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657</v>
      </c>
      <c r="E105" s="188"/>
      <c r="F105" s="188"/>
      <c r="G105" s="188"/>
      <c r="H105" s="188"/>
      <c r="I105" s="188"/>
      <c r="J105" s="189">
        <f>J197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111</v>
      </c>
      <c r="E106" s="182"/>
      <c r="F106" s="182"/>
      <c r="G106" s="182"/>
      <c r="H106" s="182"/>
      <c r="I106" s="182"/>
      <c r="J106" s="183">
        <f>J211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658</v>
      </c>
      <c r="E107" s="188"/>
      <c r="F107" s="188"/>
      <c r="G107" s="188"/>
      <c r="H107" s="188"/>
      <c r="I107" s="188"/>
      <c r="J107" s="189">
        <f>J212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659</v>
      </c>
      <c r="E108" s="188"/>
      <c r="F108" s="188"/>
      <c r="G108" s="188"/>
      <c r="H108" s="188"/>
      <c r="I108" s="188"/>
      <c r="J108" s="189">
        <f>J216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Oprava střechy ZŠ Bělá pod Bezdězem II.etapa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89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SO02 - Stavební - oprava atiky a fasády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23. 4. 2024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Bělá pod Bezdězem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113</v>
      </c>
      <c r="D127" s="194" t="s">
        <v>59</v>
      </c>
      <c r="E127" s="194" t="s">
        <v>55</v>
      </c>
      <c r="F127" s="194" t="s">
        <v>56</v>
      </c>
      <c r="G127" s="194" t="s">
        <v>114</v>
      </c>
      <c r="H127" s="194" t="s">
        <v>115</v>
      </c>
      <c r="I127" s="194" t="s">
        <v>116</v>
      </c>
      <c r="J127" s="195" t="s">
        <v>93</v>
      </c>
      <c r="K127" s="196" t="s">
        <v>117</v>
      </c>
      <c r="L127" s="197"/>
      <c r="M127" s="100" t="s">
        <v>1</v>
      </c>
      <c r="N127" s="101" t="s">
        <v>38</v>
      </c>
      <c r="O127" s="101" t="s">
        <v>118</v>
      </c>
      <c r="P127" s="101" t="s">
        <v>119</v>
      </c>
      <c r="Q127" s="101" t="s">
        <v>120</v>
      </c>
      <c r="R127" s="101" t="s">
        <v>121</v>
      </c>
      <c r="S127" s="101" t="s">
        <v>122</v>
      </c>
      <c r="T127" s="102" t="s">
        <v>123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124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P129+P173+P211</f>
        <v>0</v>
      </c>
      <c r="Q128" s="104"/>
      <c r="R128" s="200">
        <f>R129+R173+R211</f>
        <v>3.1273079999999998</v>
      </c>
      <c r="S128" s="104"/>
      <c r="T128" s="201">
        <f>T129+T173+T211</f>
        <v>1.0508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95</v>
      </c>
      <c r="BK128" s="202">
        <f>BK129+BK173+BK211</f>
        <v>0</v>
      </c>
    </row>
    <row r="129" s="12" customFormat="1" ht="25.92" customHeight="1">
      <c r="A129" s="12"/>
      <c r="B129" s="203"/>
      <c r="C129" s="204"/>
      <c r="D129" s="205" t="s">
        <v>73</v>
      </c>
      <c r="E129" s="206" t="s">
        <v>125</v>
      </c>
      <c r="F129" s="206" t="s">
        <v>126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P130+P146+P162+P171</f>
        <v>0</v>
      </c>
      <c r="Q129" s="211"/>
      <c r="R129" s="212">
        <f>R130+R146+R162+R171</f>
        <v>2.5716999999999999</v>
      </c>
      <c r="S129" s="211"/>
      <c r="T129" s="213">
        <f>T130+T146+T162+T171</f>
        <v>1.0448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82</v>
      </c>
      <c r="AT129" s="215" t="s">
        <v>73</v>
      </c>
      <c r="AU129" s="215" t="s">
        <v>74</v>
      </c>
      <c r="AY129" s="214" t="s">
        <v>127</v>
      </c>
      <c r="BK129" s="216">
        <f>BK130+BK146+BK162+BK171</f>
        <v>0</v>
      </c>
    </row>
    <row r="130" s="12" customFormat="1" ht="22.8" customHeight="1">
      <c r="A130" s="12"/>
      <c r="B130" s="203"/>
      <c r="C130" s="204"/>
      <c r="D130" s="205" t="s">
        <v>73</v>
      </c>
      <c r="E130" s="217" t="s">
        <v>162</v>
      </c>
      <c r="F130" s="217" t="s">
        <v>173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SUM(P131:P145)</f>
        <v>0</v>
      </c>
      <c r="Q130" s="211"/>
      <c r="R130" s="212">
        <f>SUM(R131:R145)</f>
        <v>2.5004</v>
      </c>
      <c r="S130" s="211"/>
      <c r="T130" s="213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73</v>
      </c>
      <c r="AU130" s="215" t="s">
        <v>82</v>
      </c>
      <c r="AY130" s="214" t="s">
        <v>127</v>
      </c>
      <c r="BK130" s="216">
        <f>SUM(BK131:BK145)</f>
        <v>0</v>
      </c>
    </row>
    <row r="131" s="2" customFormat="1" ht="33" customHeight="1">
      <c r="A131" s="38"/>
      <c r="B131" s="39"/>
      <c r="C131" s="219" t="s">
        <v>82</v>
      </c>
      <c r="D131" s="219" t="s">
        <v>130</v>
      </c>
      <c r="E131" s="220" t="s">
        <v>660</v>
      </c>
      <c r="F131" s="221" t="s">
        <v>661</v>
      </c>
      <c r="G131" s="222" t="s">
        <v>133</v>
      </c>
      <c r="H131" s="223">
        <v>20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0.0103</v>
      </c>
      <c r="R131" s="229">
        <f>Q131*H131</f>
        <v>0.20600000000000002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134</v>
      </c>
      <c r="AT131" s="231" t="s">
        <v>130</v>
      </c>
      <c r="AU131" s="231" t="s">
        <v>84</v>
      </c>
      <c r="AY131" s="17" t="s">
        <v>127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134</v>
      </c>
      <c r="BM131" s="231" t="s">
        <v>662</v>
      </c>
    </row>
    <row r="132" s="13" customFormat="1">
      <c r="A132" s="13"/>
      <c r="B132" s="233"/>
      <c r="C132" s="234"/>
      <c r="D132" s="235" t="s">
        <v>136</v>
      </c>
      <c r="E132" s="236" t="s">
        <v>1</v>
      </c>
      <c r="F132" s="237" t="s">
        <v>663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136</v>
      </c>
      <c r="AU132" s="243" t="s">
        <v>84</v>
      </c>
      <c r="AV132" s="13" t="s">
        <v>82</v>
      </c>
      <c r="AW132" s="13" t="s">
        <v>31</v>
      </c>
      <c r="AX132" s="13" t="s">
        <v>74</v>
      </c>
      <c r="AY132" s="243" t="s">
        <v>127</v>
      </c>
    </row>
    <row r="133" s="14" customFormat="1">
      <c r="A133" s="14"/>
      <c r="B133" s="244"/>
      <c r="C133" s="245"/>
      <c r="D133" s="235" t="s">
        <v>136</v>
      </c>
      <c r="E133" s="246" t="s">
        <v>1</v>
      </c>
      <c r="F133" s="247" t="s">
        <v>179</v>
      </c>
      <c r="G133" s="245"/>
      <c r="H133" s="248">
        <v>20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136</v>
      </c>
      <c r="AU133" s="254" t="s">
        <v>84</v>
      </c>
      <c r="AV133" s="14" t="s">
        <v>84</v>
      </c>
      <c r="AW133" s="14" t="s">
        <v>31</v>
      </c>
      <c r="AX133" s="14" t="s">
        <v>82</v>
      </c>
      <c r="AY133" s="254" t="s">
        <v>127</v>
      </c>
    </row>
    <row r="134" s="2" customFormat="1" ht="21.75" customHeight="1">
      <c r="A134" s="38"/>
      <c r="B134" s="39"/>
      <c r="C134" s="219" t="s">
        <v>84</v>
      </c>
      <c r="D134" s="219" t="s">
        <v>130</v>
      </c>
      <c r="E134" s="220" t="s">
        <v>664</v>
      </c>
      <c r="F134" s="221" t="s">
        <v>665</v>
      </c>
      <c r="G134" s="222" t="s">
        <v>133</v>
      </c>
      <c r="H134" s="223">
        <v>20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0.047399999999999998</v>
      </c>
      <c r="R134" s="229">
        <f>Q134*H134</f>
        <v>0.94799999999999995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134</v>
      </c>
      <c r="AT134" s="231" t="s">
        <v>130</v>
      </c>
      <c r="AU134" s="231" t="s">
        <v>84</v>
      </c>
      <c r="AY134" s="17" t="s">
        <v>127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134</v>
      </c>
      <c r="BM134" s="231" t="s">
        <v>666</v>
      </c>
    </row>
    <row r="135" s="13" customFormat="1">
      <c r="A135" s="13"/>
      <c r="B135" s="233"/>
      <c r="C135" s="234"/>
      <c r="D135" s="235" t="s">
        <v>136</v>
      </c>
      <c r="E135" s="236" t="s">
        <v>1</v>
      </c>
      <c r="F135" s="237" t="s">
        <v>667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136</v>
      </c>
      <c r="AU135" s="243" t="s">
        <v>84</v>
      </c>
      <c r="AV135" s="13" t="s">
        <v>82</v>
      </c>
      <c r="AW135" s="13" t="s">
        <v>31</v>
      </c>
      <c r="AX135" s="13" t="s">
        <v>74</v>
      </c>
      <c r="AY135" s="243" t="s">
        <v>127</v>
      </c>
    </row>
    <row r="136" s="14" customFormat="1">
      <c r="A136" s="14"/>
      <c r="B136" s="244"/>
      <c r="C136" s="245"/>
      <c r="D136" s="235" t="s">
        <v>136</v>
      </c>
      <c r="E136" s="246" t="s">
        <v>1</v>
      </c>
      <c r="F136" s="247" t="s">
        <v>179</v>
      </c>
      <c r="G136" s="245"/>
      <c r="H136" s="248">
        <v>20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136</v>
      </c>
      <c r="AU136" s="254" t="s">
        <v>84</v>
      </c>
      <c r="AV136" s="14" t="s">
        <v>84</v>
      </c>
      <c r="AW136" s="14" t="s">
        <v>31</v>
      </c>
      <c r="AX136" s="14" t="s">
        <v>82</v>
      </c>
      <c r="AY136" s="254" t="s">
        <v>127</v>
      </c>
    </row>
    <row r="137" s="2" customFormat="1" ht="24.15" customHeight="1">
      <c r="A137" s="38"/>
      <c r="B137" s="39"/>
      <c r="C137" s="219" t="s">
        <v>128</v>
      </c>
      <c r="D137" s="219" t="s">
        <v>130</v>
      </c>
      <c r="E137" s="220" t="s">
        <v>668</v>
      </c>
      <c r="F137" s="221" t="s">
        <v>669</v>
      </c>
      <c r="G137" s="222" t="s">
        <v>133</v>
      </c>
      <c r="H137" s="223">
        <v>35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0.0037000000000000002</v>
      </c>
      <c r="R137" s="229">
        <f>Q137*H137</f>
        <v>0.1295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134</v>
      </c>
      <c r="AT137" s="231" t="s">
        <v>130</v>
      </c>
      <c r="AU137" s="231" t="s">
        <v>84</v>
      </c>
      <c r="AY137" s="17" t="s">
        <v>127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134</v>
      </c>
      <c r="BM137" s="231" t="s">
        <v>670</v>
      </c>
    </row>
    <row r="138" s="13" customFormat="1">
      <c r="A138" s="13"/>
      <c r="B138" s="233"/>
      <c r="C138" s="234"/>
      <c r="D138" s="235" t="s">
        <v>136</v>
      </c>
      <c r="E138" s="236" t="s">
        <v>1</v>
      </c>
      <c r="F138" s="237" t="s">
        <v>671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136</v>
      </c>
      <c r="AU138" s="243" t="s">
        <v>84</v>
      </c>
      <c r="AV138" s="13" t="s">
        <v>82</v>
      </c>
      <c r="AW138" s="13" t="s">
        <v>31</v>
      </c>
      <c r="AX138" s="13" t="s">
        <v>74</v>
      </c>
      <c r="AY138" s="243" t="s">
        <v>127</v>
      </c>
    </row>
    <row r="139" s="14" customFormat="1">
      <c r="A139" s="14"/>
      <c r="B139" s="244"/>
      <c r="C139" s="245"/>
      <c r="D139" s="235" t="s">
        <v>136</v>
      </c>
      <c r="E139" s="246" t="s">
        <v>1</v>
      </c>
      <c r="F139" s="247" t="s">
        <v>309</v>
      </c>
      <c r="G139" s="245"/>
      <c r="H139" s="248">
        <v>35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136</v>
      </c>
      <c r="AU139" s="254" t="s">
        <v>84</v>
      </c>
      <c r="AV139" s="14" t="s">
        <v>84</v>
      </c>
      <c r="AW139" s="14" t="s">
        <v>31</v>
      </c>
      <c r="AX139" s="14" t="s">
        <v>82</v>
      </c>
      <c r="AY139" s="254" t="s">
        <v>127</v>
      </c>
    </row>
    <row r="140" s="2" customFormat="1" ht="33" customHeight="1">
      <c r="A140" s="38"/>
      <c r="B140" s="39"/>
      <c r="C140" s="219" t="s">
        <v>134</v>
      </c>
      <c r="D140" s="219" t="s">
        <v>130</v>
      </c>
      <c r="E140" s="220" t="s">
        <v>672</v>
      </c>
      <c r="F140" s="221" t="s">
        <v>673</v>
      </c>
      <c r="G140" s="222" t="s">
        <v>133</v>
      </c>
      <c r="H140" s="223">
        <v>15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0.058459999999999998</v>
      </c>
      <c r="R140" s="229">
        <f>Q140*H140</f>
        <v>0.87690000000000001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134</v>
      </c>
      <c r="AT140" s="231" t="s">
        <v>130</v>
      </c>
      <c r="AU140" s="231" t="s">
        <v>84</v>
      </c>
      <c r="AY140" s="17" t="s">
        <v>127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134</v>
      </c>
      <c r="BM140" s="231" t="s">
        <v>674</v>
      </c>
    </row>
    <row r="141" s="13" customFormat="1">
      <c r="A141" s="13"/>
      <c r="B141" s="233"/>
      <c r="C141" s="234"/>
      <c r="D141" s="235" t="s">
        <v>136</v>
      </c>
      <c r="E141" s="236" t="s">
        <v>1</v>
      </c>
      <c r="F141" s="237" t="s">
        <v>675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136</v>
      </c>
      <c r="AU141" s="243" t="s">
        <v>84</v>
      </c>
      <c r="AV141" s="13" t="s">
        <v>82</v>
      </c>
      <c r="AW141" s="13" t="s">
        <v>31</v>
      </c>
      <c r="AX141" s="13" t="s">
        <v>74</v>
      </c>
      <c r="AY141" s="243" t="s">
        <v>127</v>
      </c>
    </row>
    <row r="142" s="14" customFormat="1">
      <c r="A142" s="14"/>
      <c r="B142" s="244"/>
      <c r="C142" s="245"/>
      <c r="D142" s="235" t="s">
        <v>136</v>
      </c>
      <c r="E142" s="246" t="s">
        <v>1</v>
      </c>
      <c r="F142" s="247" t="s">
        <v>676</v>
      </c>
      <c r="G142" s="245"/>
      <c r="H142" s="248">
        <v>15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136</v>
      </c>
      <c r="AU142" s="254" t="s">
        <v>84</v>
      </c>
      <c r="AV142" s="14" t="s">
        <v>84</v>
      </c>
      <c r="AW142" s="14" t="s">
        <v>31</v>
      </c>
      <c r="AX142" s="14" t="s">
        <v>82</v>
      </c>
      <c r="AY142" s="254" t="s">
        <v>127</v>
      </c>
    </row>
    <row r="143" s="2" customFormat="1" ht="33" customHeight="1">
      <c r="A143" s="38"/>
      <c r="B143" s="39"/>
      <c r="C143" s="219" t="s">
        <v>157</v>
      </c>
      <c r="D143" s="219" t="s">
        <v>130</v>
      </c>
      <c r="E143" s="220" t="s">
        <v>677</v>
      </c>
      <c r="F143" s="221" t="s">
        <v>678</v>
      </c>
      <c r="G143" s="222" t="s">
        <v>234</v>
      </c>
      <c r="H143" s="223">
        <v>60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0.0015</v>
      </c>
      <c r="R143" s="229">
        <f>Q143*H143</f>
        <v>0.089999999999999997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134</v>
      </c>
      <c r="AT143" s="231" t="s">
        <v>130</v>
      </c>
      <c r="AU143" s="231" t="s">
        <v>84</v>
      </c>
      <c r="AY143" s="17" t="s">
        <v>127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134</v>
      </c>
      <c r="BM143" s="231" t="s">
        <v>679</v>
      </c>
    </row>
    <row r="144" s="14" customFormat="1">
      <c r="A144" s="14"/>
      <c r="B144" s="244"/>
      <c r="C144" s="245"/>
      <c r="D144" s="235" t="s">
        <v>136</v>
      </c>
      <c r="E144" s="246" t="s">
        <v>1</v>
      </c>
      <c r="F144" s="247" t="s">
        <v>680</v>
      </c>
      <c r="G144" s="245"/>
      <c r="H144" s="248">
        <v>60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84</v>
      </c>
      <c r="AV144" s="14" t="s">
        <v>84</v>
      </c>
      <c r="AW144" s="14" t="s">
        <v>31</v>
      </c>
      <c r="AX144" s="14" t="s">
        <v>82</v>
      </c>
      <c r="AY144" s="254" t="s">
        <v>127</v>
      </c>
    </row>
    <row r="145" s="2" customFormat="1" ht="24.15" customHeight="1">
      <c r="A145" s="38"/>
      <c r="B145" s="39"/>
      <c r="C145" s="219" t="s">
        <v>162</v>
      </c>
      <c r="D145" s="219" t="s">
        <v>130</v>
      </c>
      <c r="E145" s="220" t="s">
        <v>681</v>
      </c>
      <c r="F145" s="221" t="s">
        <v>682</v>
      </c>
      <c r="G145" s="222" t="s">
        <v>205</v>
      </c>
      <c r="H145" s="223">
        <v>10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0.025000000000000001</v>
      </c>
      <c r="R145" s="229">
        <f>Q145*H145</f>
        <v>0.25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134</v>
      </c>
      <c r="AT145" s="231" t="s">
        <v>130</v>
      </c>
      <c r="AU145" s="231" t="s">
        <v>84</v>
      </c>
      <c r="AY145" s="17" t="s">
        <v>127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134</v>
      </c>
      <c r="BM145" s="231" t="s">
        <v>683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180</v>
      </c>
      <c r="F146" s="217" t="s">
        <v>189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SUM(P147:P161)</f>
        <v>0</v>
      </c>
      <c r="Q146" s="211"/>
      <c r="R146" s="212">
        <f>SUM(R147:R161)</f>
        <v>0.071300000000000002</v>
      </c>
      <c r="S146" s="211"/>
      <c r="T146" s="213">
        <f>SUM(T147:T161)</f>
        <v>1.0448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82</v>
      </c>
      <c r="AT146" s="215" t="s">
        <v>73</v>
      </c>
      <c r="AU146" s="215" t="s">
        <v>82</v>
      </c>
      <c r="AY146" s="214" t="s">
        <v>127</v>
      </c>
      <c r="BK146" s="216">
        <f>SUM(BK147:BK161)</f>
        <v>0</v>
      </c>
    </row>
    <row r="147" s="2" customFormat="1" ht="24.15" customHeight="1">
      <c r="A147" s="38"/>
      <c r="B147" s="39"/>
      <c r="C147" s="219" t="s">
        <v>166</v>
      </c>
      <c r="D147" s="219" t="s">
        <v>130</v>
      </c>
      <c r="E147" s="220" t="s">
        <v>684</v>
      </c>
      <c r="F147" s="221" t="s">
        <v>685</v>
      </c>
      <c r="G147" s="222" t="s">
        <v>133</v>
      </c>
      <c r="H147" s="223">
        <v>50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1.0000000000000001E-05</v>
      </c>
      <c r="R147" s="229">
        <f>Q147*H147</f>
        <v>0.00050000000000000001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134</v>
      </c>
      <c r="AT147" s="231" t="s">
        <v>130</v>
      </c>
      <c r="AU147" s="231" t="s">
        <v>84</v>
      </c>
      <c r="AY147" s="17" t="s">
        <v>127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134</v>
      </c>
      <c r="BM147" s="231" t="s">
        <v>686</v>
      </c>
    </row>
    <row r="148" s="2" customFormat="1" ht="24.15" customHeight="1">
      <c r="A148" s="38"/>
      <c r="B148" s="39"/>
      <c r="C148" s="219" t="s">
        <v>174</v>
      </c>
      <c r="D148" s="219" t="s">
        <v>130</v>
      </c>
      <c r="E148" s="220" t="s">
        <v>687</v>
      </c>
      <c r="F148" s="221" t="s">
        <v>688</v>
      </c>
      <c r="G148" s="222" t="s">
        <v>205</v>
      </c>
      <c r="H148" s="223">
        <v>10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0.0040000000000000001</v>
      </c>
      <c r="T148" s="230">
        <f>S148*H148</f>
        <v>0.040000000000000001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134</v>
      </c>
      <c r="AT148" s="231" t="s">
        <v>130</v>
      </c>
      <c r="AU148" s="231" t="s">
        <v>84</v>
      </c>
      <c r="AY148" s="17" t="s">
        <v>127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134</v>
      </c>
      <c r="BM148" s="231" t="s">
        <v>689</v>
      </c>
    </row>
    <row r="149" s="2" customFormat="1" ht="33" customHeight="1">
      <c r="A149" s="38"/>
      <c r="B149" s="39"/>
      <c r="C149" s="219" t="s">
        <v>180</v>
      </c>
      <c r="D149" s="219" t="s">
        <v>130</v>
      </c>
      <c r="E149" s="220" t="s">
        <v>690</v>
      </c>
      <c r="F149" s="221" t="s">
        <v>691</v>
      </c>
      <c r="G149" s="222" t="s">
        <v>234</v>
      </c>
      <c r="H149" s="223">
        <v>60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39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0.002</v>
      </c>
      <c r="T149" s="230">
        <f>S149*H149</f>
        <v>0.12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134</v>
      </c>
      <c r="AT149" s="231" t="s">
        <v>130</v>
      </c>
      <c r="AU149" s="231" t="s">
        <v>84</v>
      </c>
      <c r="AY149" s="17" t="s">
        <v>127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82</v>
      </c>
      <c r="BK149" s="232">
        <f>ROUND(I149*H149,2)</f>
        <v>0</v>
      </c>
      <c r="BL149" s="17" t="s">
        <v>134</v>
      </c>
      <c r="BM149" s="231" t="s">
        <v>692</v>
      </c>
    </row>
    <row r="150" s="14" customFormat="1">
      <c r="A150" s="14"/>
      <c r="B150" s="244"/>
      <c r="C150" s="245"/>
      <c r="D150" s="235" t="s">
        <v>136</v>
      </c>
      <c r="E150" s="246" t="s">
        <v>1</v>
      </c>
      <c r="F150" s="247" t="s">
        <v>693</v>
      </c>
      <c r="G150" s="245"/>
      <c r="H150" s="248">
        <v>60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136</v>
      </c>
      <c r="AU150" s="254" t="s">
        <v>84</v>
      </c>
      <c r="AV150" s="14" t="s">
        <v>84</v>
      </c>
      <c r="AW150" s="14" t="s">
        <v>31</v>
      </c>
      <c r="AX150" s="14" t="s">
        <v>82</v>
      </c>
      <c r="AY150" s="254" t="s">
        <v>127</v>
      </c>
    </row>
    <row r="151" s="2" customFormat="1" ht="33" customHeight="1">
      <c r="A151" s="38"/>
      <c r="B151" s="39"/>
      <c r="C151" s="219" t="s">
        <v>185</v>
      </c>
      <c r="D151" s="219" t="s">
        <v>130</v>
      </c>
      <c r="E151" s="220" t="s">
        <v>694</v>
      </c>
      <c r="F151" s="221" t="s">
        <v>695</v>
      </c>
      <c r="G151" s="222" t="s">
        <v>234</v>
      </c>
      <c r="H151" s="223">
        <v>94.799999999999997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0.001</v>
      </c>
      <c r="T151" s="230">
        <f>S151*H151</f>
        <v>0.094799999999999995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134</v>
      </c>
      <c r="AT151" s="231" t="s">
        <v>130</v>
      </c>
      <c r="AU151" s="231" t="s">
        <v>84</v>
      </c>
      <c r="AY151" s="17" t="s">
        <v>127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134</v>
      </c>
      <c r="BM151" s="231" t="s">
        <v>696</v>
      </c>
    </row>
    <row r="152" s="14" customFormat="1">
      <c r="A152" s="14"/>
      <c r="B152" s="244"/>
      <c r="C152" s="245"/>
      <c r="D152" s="235" t="s">
        <v>136</v>
      </c>
      <c r="E152" s="246" t="s">
        <v>1</v>
      </c>
      <c r="F152" s="247" t="s">
        <v>697</v>
      </c>
      <c r="G152" s="245"/>
      <c r="H152" s="248">
        <v>94.799999999999997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84</v>
      </c>
      <c r="AV152" s="14" t="s">
        <v>84</v>
      </c>
      <c r="AW152" s="14" t="s">
        <v>31</v>
      </c>
      <c r="AX152" s="14" t="s">
        <v>82</v>
      </c>
      <c r="AY152" s="254" t="s">
        <v>127</v>
      </c>
    </row>
    <row r="153" s="2" customFormat="1" ht="24.15" customHeight="1">
      <c r="A153" s="38"/>
      <c r="B153" s="39"/>
      <c r="C153" s="219" t="s">
        <v>190</v>
      </c>
      <c r="D153" s="219" t="s">
        <v>130</v>
      </c>
      <c r="E153" s="220" t="s">
        <v>263</v>
      </c>
      <c r="F153" s="221" t="s">
        <v>264</v>
      </c>
      <c r="G153" s="222" t="s">
        <v>133</v>
      </c>
      <c r="H153" s="223">
        <v>15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0.050000000000000003</v>
      </c>
      <c r="T153" s="230">
        <f>S153*H153</f>
        <v>0.75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134</v>
      </c>
      <c r="AT153" s="231" t="s">
        <v>130</v>
      </c>
      <c r="AU153" s="231" t="s">
        <v>84</v>
      </c>
      <c r="AY153" s="17" t="s">
        <v>127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134</v>
      </c>
      <c r="BM153" s="231" t="s">
        <v>698</v>
      </c>
    </row>
    <row r="154" s="13" customFormat="1">
      <c r="A154" s="13"/>
      <c r="B154" s="233"/>
      <c r="C154" s="234"/>
      <c r="D154" s="235" t="s">
        <v>136</v>
      </c>
      <c r="E154" s="236" t="s">
        <v>1</v>
      </c>
      <c r="F154" s="237" t="s">
        <v>699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136</v>
      </c>
      <c r="AU154" s="243" t="s">
        <v>84</v>
      </c>
      <c r="AV154" s="13" t="s">
        <v>82</v>
      </c>
      <c r="AW154" s="13" t="s">
        <v>31</v>
      </c>
      <c r="AX154" s="13" t="s">
        <v>74</v>
      </c>
      <c r="AY154" s="243" t="s">
        <v>127</v>
      </c>
    </row>
    <row r="155" s="14" customFormat="1">
      <c r="A155" s="14"/>
      <c r="B155" s="244"/>
      <c r="C155" s="245"/>
      <c r="D155" s="235" t="s">
        <v>136</v>
      </c>
      <c r="E155" s="246" t="s">
        <v>1</v>
      </c>
      <c r="F155" s="247" t="s">
        <v>676</v>
      </c>
      <c r="G155" s="245"/>
      <c r="H155" s="248">
        <v>15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136</v>
      </c>
      <c r="AU155" s="254" t="s">
        <v>84</v>
      </c>
      <c r="AV155" s="14" t="s">
        <v>84</v>
      </c>
      <c r="AW155" s="14" t="s">
        <v>31</v>
      </c>
      <c r="AX155" s="14" t="s">
        <v>82</v>
      </c>
      <c r="AY155" s="254" t="s">
        <v>127</v>
      </c>
    </row>
    <row r="156" s="2" customFormat="1" ht="24.15" customHeight="1">
      <c r="A156" s="38"/>
      <c r="B156" s="39"/>
      <c r="C156" s="219" t="s">
        <v>8</v>
      </c>
      <c r="D156" s="219" t="s">
        <v>130</v>
      </c>
      <c r="E156" s="220" t="s">
        <v>700</v>
      </c>
      <c r="F156" s="221" t="s">
        <v>701</v>
      </c>
      <c r="G156" s="222" t="s">
        <v>234</v>
      </c>
      <c r="H156" s="223">
        <v>25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134</v>
      </c>
      <c r="AT156" s="231" t="s">
        <v>130</v>
      </c>
      <c r="AU156" s="231" t="s">
        <v>84</v>
      </c>
      <c r="AY156" s="17" t="s">
        <v>127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134</v>
      </c>
      <c r="BM156" s="231" t="s">
        <v>702</v>
      </c>
    </row>
    <row r="157" s="13" customFormat="1">
      <c r="A157" s="13"/>
      <c r="B157" s="233"/>
      <c r="C157" s="234"/>
      <c r="D157" s="235" t="s">
        <v>136</v>
      </c>
      <c r="E157" s="236" t="s">
        <v>1</v>
      </c>
      <c r="F157" s="237" t="s">
        <v>703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136</v>
      </c>
      <c r="AU157" s="243" t="s">
        <v>84</v>
      </c>
      <c r="AV157" s="13" t="s">
        <v>82</v>
      </c>
      <c r="AW157" s="13" t="s">
        <v>31</v>
      </c>
      <c r="AX157" s="13" t="s">
        <v>74</v>
      </c>
      <c r="AY157" s="243" t="s">
        <v>127</v>
      </c>
    </row>
    <row r="158" s="14" customFormat="1">
      <c r="A158" s="14"/>
      <c r="B158" s="244"/>
      <c r="C158" s="245"/>
      <c r="D158" s="235" t="s">
        <v>136</v>
      </c>
      <c r="E158" s="246" t="s">
        <v>1</v>
      </c>
      <c r="F158" s="247" t="s">
        <v>262</v>
      </c>
      <c r="G158" s="245"/>
      <c r="H158" s="248">
        <v>25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84</v>
      </c>
      <c r="AV158" s="14" t="s">
        <v>84</v>
      </c>
      <c r="AW158" s="14" t="s">
        <v>31</v>
      </c>
      <c r="AX158" s="14" t="s">
        <v>82</v>
      </c>
      <c r="AY158" s="254" t="s">
        <v>127</v>
      </c>
    </row>
    <row r="159" s="2" customFormat="1" ht="33" customHeight="1">
      <c r="A159" s="38"/>
      <c r="B159" s="39"/>
      <c r="C159" s="219" t="s">
        <v>198</v>
      </c>
      <c r="D159" s="219" t="s">
        <v>130</v>
      </c>
      <c r="E159" s="220" t="s">
        <v>704</v>
      </c>
      <c r="F159" s="221" t="s">
        <v>705</v>
      </c>
      <c r="G159" s="222" t="s">
        <v>234</v>
      </c>
      <c r="H159" s="223">
        <v>40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0.0017700000000000001</v>
      </c>
      <c r="R159" s="229">
        <f>Q159*H159</f>
        <v>0.070800000000000002</v>
      </c>
      <c r="S159" s="229">
        <v>0.001</v>
      </c>
      <c r="T159" s="230">
        <f>S159*H159</f>
        <v>0.040000000000000001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134</v>
      </c>
      <c r="AT159" s="231" t="s">
        <v>130</v>
      </c>
      <c r="AU159" s="231" t="s">
        <v>84</v>
      </c>
      <c r="AY159" s="17" t="s">
        <v>127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134</v>
      </c>
      <c r="BM159" s="231" t="s">
        <v>706</v>
      </c>
    </row>
    <row r="160" s="13" customFormat="1">
      <c r="A160" s="13"/>
      <c r="B160" s="233"/>
      <c r="C160" s="234"/>
      <c r="D160" s="235" t="s">
        <v>136</v>
      </c>
      <c r="E160" s="236" t="s">
        <v>1</v>
      </c>
      <c r="F160" s="237" t="s">
        <v>707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136</v>
      </c>
      <c r="AU160" s="243" t="s">
        <v>84</v>
      </c>
      <c r="AV160" s="13" t="s">
        <v>82</v>
      </c>
      <c r="AW160" s="13" t="s">
        <v>31</v>
      </c>
      <c r="AX160" s="13" t="s">
        <v>74</v>
      </c>
      <c r="AY160" s="243" t="s">
        <v>127</v>
      </c>
    </row>
    <row r="161" s="14" customFormat="1">
      <c r="A161" s="14"/>
      <c r="B161" s="244"/>
      <c r="C161" s="245"/>
      <c r="D161" s="235" t="s">
        <v>136</v>
      </c>
      <c r="E161" s="246" t="s">
        <v>1</v>
      </c>
      <c r="F161" s="247" t="s">
        <v>347</v>
      </c>
      <c r="G161" s="245"/>
      <c r="H161" s="248">
        <v>40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136</v>
      </c>
      <c r="AU161" s="254" t="s">
        <v>84</v>
      </c>
      <c r="AV161" s="14" t="s">
        <v>84</v>
      </c>
      <c r="AW161" s="14" t="s">
        <v>31</v>
      </c>
      <c r="AX161" s="14" t="s">
        <v>82</v>
      </c>
      <c r="AY161" s="254" t="s">
        <v>127</v>
      </c>
    </row>
    <row r="162" s="12" customFormat="1" ht="22.8" customHeight="1">
      <c r="A162" s="12"/>
      <c r="B162" s="203"/>
      <c r="C162" s="204"/>
      <c r="D162" s="205" t="s">
        <v>73</v>
      </c>
      <c r="E162" s="217" t="s">
        <v>276</v>
      </c>
      <c r="F162" s="217" t="s">
        <v>277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SUM(P163:P170)</f>
        <v>0</v>
      </c>
      <c r="Q162" s="211"/>
      <c r="R162" s="212">
        <f>SUM(R163:R170)</f>
        <v>0</v>
      </c>
      <c r="S162" s="211"/>
      <c r="T162" s="213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82</v>
      </c>
      <c r="AT162" s="215" t="s">
        <v>73</v>
      </c>
      <c r="AU162" s="215" t="s">
        <v>82</v>
      </c>
      <c r="AY162" s="214" t="s">
        <v>127</v>
      </c>
      <c r="BK162" s="216">
        <f>SUM(BK163:BK170)</f>
        <v>0</v>
      </c>
    </row>
    <row r="163" s="2" customFormat="1" ht="24.15" customHeight="1">
      <c r="A163" s="38"/>
      <c r="B163" s="39"/>
      <c r="C163" s="219" t="s">
        <v>202</v>
      </c>
      <c r="D163" s="219" t="s">
        <v>130</v>
      </c>
      <c r="E163" s="220" t="s">
        <v>283</v>
      </c>
      <c r="F163" s="221" t="s">
        <v>284</v>
      </c>
      <c r="G163" s="222" t="s">
        <v>169</v>
      </c>
      <c r="H163" s="223">
        <v>1.0509999999999999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134</v>
      </c>
      <c r="AT163" s="231" t="s">
        <v>130</v>
      </c>
      <c r="AU163" s="231" t="s">
        <v>84</v>
      </c>
      <c r="AY163" s="17" t="s">
        <v>127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134</v>
      </c>
      <c r="BM163" s="231" t="s">
        <v>708</v>
      </c>
    </row>
    <row r="164" s="2" customFormat="1" ht="33" customHeight="1">
      <c r="A164" s="38"/>
      <c r="B164" s="39"/>
      <c r="C164" s="219" t="s">
        <v>207</v>
      </c>
      <c r="D164" s="219" t="s">
        <v>130</v>
      </c>
      <c r="E164" s="220" t="s">
        <v>709</v>
      </c>
      <c r="F164" s="221" t="s">
        <v>710</v>
      </c>
      <c r="G164" s="222" t="s">
        <v>169</v>
      </c>
      <c r="H164" s="223">
        <v>5.2549999999999999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134</v>
      </c>
      <c r="AT164" s="231" t="s">
        <v>130</v>
      </c>
      <c r="AU164" s="231" t="s">
        <v>84</v>
      </c>
      <c r="AY164" s="17" t="s">
        <v>127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134</v>
      </c>
      <c r="BM164" s="231" t="s">
        <v>711</v>
      </c>
    </row>
    <row r="165" s="14" customFormat="1">
      <c r="A165" s="14"/>
      <c r="B165" s="244"/>
      <c r="C165" s="245"/>
      <c r="D165" s="235" t="s">
        <v>136</v>
      </c>
      <c r="E165" s="246" t="s">
        <v>1</v>
      </c>
      <c r="F165" s="247" t="s">
        <v>712</v>
      </c>
      <c r="G165" s="245"/>
      <c r="H165" s="248">
        <v>5.2549999999999999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84</v>
      </c>
      <c r="AV165" s="14" t="s">
        <v>84</v>
      </c>
      <c r="AW165" s="14" t="s">
        <v>31</v>
      </c>
      <c r="AX165" s="14" t="s">
        <v>82</v>
      </c>
      <c r="AY165" s="254" t="s">
        <v>127</v>
      </c>
    </row>
    <row r="166" s="2" customFormat="1" ht="24.15" customHeight="1">
      <c r="A166" s="38"/>
      <c r="B166" s="39"/>
      <c r="C166" s="219" t="s">
        <v>211</v>
      </c>
      <c r="D166" s="219" t="s">
        <v>130</v>
      </c>
      <c r="E166" s="220" t="s">
        <v>287</v>
      </c>
      <c r="F166" s="221" t="s">
        <v>288</v>
      </c>
      <c r="G166" s="222" t="s">
        <v>169</v>
      </c>
      <c r="H166" s="223">
        <v>1.0509999999999999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134</v>
      </c>
      <c r="AT166" s="231" t="s">
        <v>130</v>
      </c>
      <c r="AU166" s="231" t="s">
        <v>84</v>
      </c>
      <c r="AY166" s="17" t="s">
        <v>127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134</v>
      </c>
      <c r="BM166" s="231" t="s">
        <v>713</v>
      </c>
    </row>
    <row r="167" s="2" customFormat="1" ht="24.15" customHeight="1">
      <c r="A167" s="38"/>
      <c r="B167" s="39"/>
      <c r="C167" s="219" t="s">
        <v>215</v>
      </c>
      <c r="D167" s="219" t="s">
        <v>130</v>
      </c>
      <c r="E167" s="220" t="s">
        <v>291</v>
      </c>
      <c r="F167" s="221" t="s">
        <v>292</v>
      </c>
      <c r="G167" s="222" t="s">
        <v>169</v>
      </c>
      <c r="H167" s="223">
        <v>42.039999999999999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134</v>
      </c>
      <c r="AT167" s="231" t="s">
        <v>130</v>
      </c>
      <c r="AU167" s="231" t="s">
        <v>84</v>
      </c>
      <c r="AY167" s="17" t="s">
        <v>127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134</v>
      </c>
      <c r="BM167" s="231" t="s">
        <v>714</v>
      </c>
    </row>
    <row r="168" s="14" customFormat="1">
      <c r="A168" s="14"/>
      <c r="B168" s="244"/>
      <c r="C168" s="245"/>
      <c r="D168" s="235" t="s">
        <v>136</v>
      </c>
      <c r="E168" s="246" t="s">
        <v>1</v>
      </c>
      <c r="F168" s="247" t="s">
        <v>715</v>
      </c>
      <c r="G168" s="245"/>
      <c r="H168" s="248">
        <v>42.039999999999999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84</v>
      </c>
      <c r="AV168" s="14" t="s">
        <v>84</v>
      </c>
      <c r="AW168" s="14" t="s">
        <v>31</v>
      </c>
      <c r="AX168" s="14" t="s">
        <v>82</v>
      </c>
      <c r="AY168" s="254" t="s">
        <v>127</v>
      </c>
    </row>
    <row r="169" s="2" customFormat="1" ht="33" customHeight="1">
      <c r="A169" s="38"/>
      <c r="B169" s="39"/>
      <c r="C169" s="219" t="s">
        <v>219</v>
      </c>
      <c r="D169" s="219" t="s">
        <v>130</v>
      </c>
      <c r="E169" s="220" t="s">
        <v>296</v>
      </c>
      <c r="F169" s="221" t="s">
        <v>297</v>
      </c>
      <c r="G169" s="222" t="s">
        <v>169</v>
      </c>
      <c r="H169" s="223">
        <v>1.0509999999999999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134</v>
      </c>
      <c r="AT169" s="231" t="s">
        <v>130</v>
      </c>
      <c r="AU169" s="231" t="s">
        <v>84</v>
      </c>
      <c r="AY169" s="17" t="s">
        <v>127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134</v>
      </c>
      <c r="BM169" s="231" t="s">
        <v>716</v>
      </c>
    </row>
    <row r="170" s="14" customFormat="1">
      <c r="A170" s="14"/>
      <c r="B170" s="244"/>
      <c r="C170" s="245"/>
      <c r="D170" s="235" t="s">
        <v>136</v>
      </c>
      <c r="E170" s="246" t="s">
        <v>1</v>
      </c>
      <c r="F170" s="247" t="s">
        <v>717</v>
      </c>
      <c r="G170" s="245"/>
      <c r="H170" s="248">
        <v>1.0509999999999999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136</v>
      </c>
      <c r="AU170" s="254" t="s">
        <v>84</v>
      </c>
      <c r="AV170" s="14" t="s">
        <v>84</v>
      </c>
      <c r="AW170" s="14" t="s">
        <v>31</v>
      </c>
      <c r="AX170" s="14" t="s">
        <v>82</v>
      </c>
      <c r="AY170" s="254" t="s">
        <v>127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303</v>
      </c>
      <c r="F171" s="217" t="s">
        <v>304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82</v>
      </c>
      <c r="AT171" s="215" t="s">
        <v>73</v>
      </c>
      <c r="AU171" s="215" t="s">
        <v>82</v>
      </c>
      <c r="AY171" s="214" t="s">
        <v>127</v>
      </c>
      <c r="BK171" s="216">
        <f>BK172</f>
        <v>0</v>
      </c>
    </row>
    <row r="172" s="2" customFormat="1" ht="24.15" customHeight="1">
      <c r="A172" s="38"/>
      <c r="B172" s="39"/>
      <c r="C172" s="219" t="s">
        <v>231</v>
      </c>
      <c r="D172" s="219" t="s">
        <v>130</v>
      </c>
      <c r="E172" s="220" t="s">
        <v>306</v>
      </c>
      <c r="F172" s="221" t="s">
        <v>307</v>
      </c>
      <c r="G172" s="222" t="s">
        <v>169</v>
      </c>
      <c r="H172" s="223">
        <v>2.5720000000000001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134</v>
      </c>
      <c r="AT172" s="231" t="s">
        <v>130</v>
      </c>
      <c r="AU172" s="231" t="s">
        <v>84</v>
      </c>
      <c r="AY172" s="17" t="s">
        <v>127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134</v>
      </c>
      <c r="BM172" s="231" t="s">
        <v>718</v>
      </c>
    </row>
    <row r="173" s="12" customFormat="1" ht="25.92" customHeight="1">
      <c r="A173" s="12"/>
      <c r="B173" s="203"/>
      <c r="C173" s="204"/>
      <c r="D173" s="205" t="s">
        <v>73</v>
      </c>
      <c r="E173" s="206" t="s">
        <v>313</v>
      </c>
      <c r="F173" s="206" t="s">
        <v>314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P174+P182+P197</f>
        <v>0</v>
      </c>
      <c r="Q173" s="211"/>
      <c r="R173" s="212">
        <f>R174+R182+R197</f>
        <v>0.55560799999999999</v>
      </c>
      <c r="S173" s="211"/>
      <c r="T173" s="213">
        <f>T174+T182+T197</f>
        <v>0.0060000000000000001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84</v>
      </c>
      <c r="AT173" s="215" t="s">
        <v>73</v>
      </c>
      <c r="AU173" s="215" t="s">
        <v>74</v>
      </c>
      <c r="AY173" s="214" t="s">
        <v>127</v>
      </c>
      <c r="BK173" s="216">
        <f>BK174+BK182+BK197</f>
        <v>0</v>
      </c>
    </row>
    <row r="174" s="12" customFormat="1" ht="22.8" customHeight="1">
      <c r="A174" s="12"/>
      <c r="B174" s="203"/>
      <c r="C174" s="204"/>
      <c r="D174" s="205" t="s">
        <v>73</v>
      </c>
      <c r="E174" s="217" t="s">
        <v>719</v>
      </c>
      <c r="F174" s="217" t="s">
        <v>720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SUM(P175:P181)</f>
        <v>0</v>
      </c>
      <c r="Q174" s="211"/>
      <c r="R174" s="212">
        <f>SUM(R175:R181)</f>
        <v>0.45465</v>
      </c>
      <c r="S174" s="211"/>
      <c r="T174" s="213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73</v>
      </c>
      <c r="AU174" s="215" t="s">
        <v>82</v>
      </c>
      <c r="AY174" s="214" t="s">
        <v>127</v>
      </c>
      <c r="BK174" s="216">
        <f>SUM(BK175:BK181)</f>
        <v>0</v>
      </c>
    </row>
    <row r="175" s="2" customFormat="1" ht="24.15" customHeight="1">
      <c r="A175" s="38"/>
      <c r="B175" s="39"/>
      <c r="C175" s="219" t="s">
        <v>179</v>
      </c>
      <c r="D175" s="219" t="s">
        <v>130</v>
      </c>
      <c r="E175" s="220" t="s">
        <v>721</v>
      </c>
      <c r="F175" s="221" t="s">
        <v>722</v>
      </c>
      <c r="G175" s="222" t="s">
        <v>723</v>
      </c>
      <c r="H175" s="223">
        <v>433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5.0000000000000002E-05</v>
      </c>
      <c r="R175" s="229">
        <f>Q175*H175</f>
        <v>0.021650000000000003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211</v>
      </c>
      <c r="AT175" s="231" t="s">
        <v>130</v>
      </c>
      <c r="AU175" s="231" t="s">
        <v>84</v>
      </c>
      <c r="AY175" s="17" t="s">
        <v>127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211</v>
      </c>
      <c r="BM175" s="231" t="s">
        <v>724</v>
      </c>
    </row>
    <row r="176" s="13" customFormat="1">
      <c r="A176" s="13"/>
      <c r="B176" s="233"/>
      <c r="C176" s="234"/>
      <c r="D176" s="235" t="s">
        <v>136</v>
      </c>
      <c r="E176" s="236" t="s">
        <v>1</v>
      </c>
      <c r="F176" s="237" t="s">
        <v>725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136</v>
      </c>
      <c r="AU176" s="243" t="s">
        <v>84</v>
      </c>
      <c r="AV176" s="13" t="s">
        <v>82</v>
      </c>
      <c r="AW176" s="13" t="s">
        <v>31</v>
      </c>
      <c r="AX176" s="13" t="s">
        <v>74</v>
      </c>
      <c r="AY176" s="243" t="s">
        <v>127</v>
      </c>
    </row>
    <row r="177" s="14" customFormat="1">
      <c r="A177" s="14"/>
      <c r="B177" s="244"/>
      <c r="C177" s="245"/>
      <c r="D177" s="235" t="s">
        <v>136</v>
      </c>
      <c r="E177" s="246" t="s">
        <v>1</v>
      </c>
      <c r="F177" s="247" t="s">
        <v>726</v>
      </c>
      <c r="G177" s="245"/>
      <c r="H177" s="248">
        <v>433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136</v>
      </c>
      <c r="AU177" s="254" t="s">
        <v>84</v>
      </c>
      <c r="AV177" s="14" t="s">
        <v>84</v>
      </c>
      <c r="AW177" s="14" t="s">
        <v>31</v>
      </c>
      <c r="AX177" s="14" t="s">
        <v>82</v>
      </c>
      <c r="AY177" s="254" t="s">
        <v>127</v>
      </c>
    </row>
    <row r="178" s="2" customFormat="1" ht="49.05" customHeight="1">
      <c r="A178" s="38"/>
      <c r="B178" s="39"/>
      <c r="C178" s="266" t="s">
        <v>7</v>
      </c>
      <c r="D178" s="266" t="s">
        <v>333</v>
      </c>
      <c r="E178" s="267" t="s">
        <v>727</v>
      </c>
      <c r="F178" s="268" t="s">
        <v>728</v>
      </c>
      <c r="G178" s="269" t="s">
        <v>250</v>
      </c>
      <c r="H178" s="270">
        <v>10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39</v>
      </c>
      <c r="O178" s="91"/>
      <c r="P178" s="229">
        <f>O178*H178</f>
        <v>0</v>
      </c>
      <c r="Q178" s="229">
        <v>0.043299999999999998</v>
      </c>
      <c r="R178" s="229">
        <f>Q178*H178</f>
        <v>0.433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295</v>
      </c>
      <c r="AT178" s="231" t="s">
        <v>333</v>
      </c>
      <c r="AU178" s="231" t="s">
        <v>84</v>
      </c>
      <c r="AY178" s="17" t="s">
        <v>127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211</v>
      </c>
      <c r="BM178" s="231" t="s">
        <v>729</v>
      </c>
    </row>
    <row r="179" s="13" customFormat="1">
      <c r="A179" s="13"/>
      <c r="B179" s="233"/>
      <c r="C179" s="234"/>
      <c r="D179" s="235" t="s">
        <v>136</v>
      </c>
      <c r="E179" s="236" t="s">
        <v>1</v>
      </c>
      <c r="F179" s="237" t="s">
        <v>730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136</v>
      </c>
      <c r="AU179" s="243" t="s">
        <v>84</v>
      </c>
      <c r="AV179" s="13" t="s">
        <v>82</v>
      </c>
      <c r="AW179" s="13" t="s">
        <v>31</v>
      </c>
      <c r="AX179" s="13" t="s">
        <v>74</v>
      </c>
      <c r="AY179" s="243" t="s">
        <v>127</v>
      </c>
    </row>
    <row r="180" s="14" customFormat="1">
      <c r="A180" s="14"/>
      <c r="B180" s="244"/>
      <c r="C180" s="245"/>
      <c r="D180" s="235" t="s">
        <v>136</v>
      </c>
      <c r="E180" s="246" t="s">
        <v>1</v>
      </c>
      <c r="F180" s="247" t="s">
        <v>185</v>
      </c>
      <c r="G180" s="245"/>
      <c r="H180" s="248">
        <v>10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136</v>
      </c>
      <c r="AU180" s="254" t="s">
        <v>84</v>
      </c>
      <c r="AV180" s="14" t="s">
        <v>84</v>
      </c>
      <c r="AW180" s="14" t="s">
        <v>31</v>
      </c>
      <c r="AX180" s="14" t="s">
        <v>82</v>
      </c>
      <c r="AY180" s="254" t="s">
        <v>127</v>
      </c>
    </row>
    <row r="181" s="2" customFormat="1" ht="24.15" customHeight="1">
      <c r="A181" s="38"/>
      <c r="B181" s="39"/>
      <c r="C181" s="219" t="s">
        <v>247</v>
      </c>
      <c r="D181" s="219" t="s">
        <v>130</v>
      </c>
      <c r="E181" s="220" t="s">
        <v>731</v>
      </c>
      <c r="F181" s="221" t="s">
        <v>732</v>
      </c>
      <c r="G181" s="222" t="s">
        <v>169</v>
      </c>
      <c r="H181" s="223">
        <v>0.45500000000000002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39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211</v>
      </c>
      <c r="AT181" s="231" t="s">
        <v>130</v>
      </c>
      <c r="AU181" s="231" t="s">
        <v>84</v>
      </c>
      <c r="AY181" s="17" t="s">
        <v>127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82</v>
      </c>
      <c r="BK181" s="232">
        <f>ROUND(I181*H181,2)</f>
        <v>0</v>
      </c>
      <c r="BL181" s="17" t="s">
        <v>211</v>
      </c>
      <c r="BM181" s="231" t="s">
        <v>733</v>
      </c>
    </row>
    <row r="182" s="12" customFormat="1" ht="22.8" customHeight="1">
      <c r="A182" s="12"/>
      <c r="B182" s="203"/>
      <c r="C182" s="204"/>
      <c r="D182" s="205" t="s">
        <v>73</v>
      </c>
      <c r="E182" s="217" t="s">
        <v>734</v>
      </c>
      <c r="F182" s="217" t="s">
        <v>735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SUM(P183:P196)</f>
        <v>0</v>
      </c>
      <c r="Q182" s="211"/>
      <c r="R182" s="212">
        <f>SUM(R183:R196)</f>
        <v>0.029958000000000002</v>
      </c>
      <c r="S182" s="211"/>
      <c r="T182" s="213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84</v>
      </c>
      <c r="AT182" s="215" t="s">
        <v>73</v>
      </c>
      <c r="AU182" s="215" t="s">
        <v>82</v>
      </c>
      <c r="AY182" s="214" t="s">
        <v>127</v>
      </c>
      <c r="BK182" s="216">
        <f>SUM(BK183:BK196)</f>
        <v>0</v>
      </c>
    </row>
    <row r="183" s="2" customFormat="1" ht="16.5" customHeight="1">
      <c r="A183" s="38"/>
      <c r="B183" s="39"/>
      <c r="C183" s="219" t="s">
        <v>252</v>
      </c>
      <c r="D183" s="219" t="s">
        <v>130</v>
      </c>
      <c r="E183" s="220" t="s">
        <v>736</v>
      </c>
      <c r="F183" s="221" t="s">
        <v>737</v>
      </c>
      <c r="G183" s="222" t="s">
        <v>133</v>
      </c>
      <c r="H183" s="223">
        <v>24.800000000000001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39</v>
      </c>
      <c r="O183" s="91"/>
      <c r="P183" s="229">
        <f>O183*H183</f>
        <v>0</v>
      </c>
      <c r="Q183" s="229">
        <v>6.9999999999999994E-05</v>
      </c>
      <c r="R183" s="229">
        <f>Q183*H183</f>
        <v>0.0017359999999999999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211</v>
      </c>
      <c r="AT183" s="231" t="s">
        <v>130</v>
      </c>
      <c r="AU183" s="231" t="s">
        <v>84</v>
      </c>
      <c r="AY183" s="17" t="s">
        <v>127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211</v>
      </c>
      <c r="BM183" s="231" t="s">
        <v>738</v>
      </c>
    </row>
    <row r="184" s="13" customFormat="1">
      <c r="A184" s="13"/>
      <c r="B184" s="233"/>
      <c r="C184" s="234"/>
      <c r="D184" s="235" t="s">
        <v>136</v>
      </c>
      <c r="E184" s="236" t="s">
        <v>1</v>
      </c>
      <c r="F184" s="237" t="s">
        <v>725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84</v>
      </c>
      <c r="AV184" s="13" t="s">
        <v>82</v>
      </c>
      <c r="AW184" s="13" t="s">
        <v>31</v>
      </c>
      <c r="AX184" s="13" t="s">
        <v>74</v>
      </c>
      <c r="AY184" s="243" t="s">
        <v>127</v>
      </c>
    </row>
    <row r="185" s="14" customFormat="1">
      <c r="A185" s="14"/>
      <c r="B185" s="244"/>
      <c r="C185" s="245"/>
      <c r="D185" s="235" t="s">
        <v>136</v>
      </c>
      <c r="E185" s="246" t="s">
        <v>1</v>
      </c>
      <c r="F185" s="247" t="s">
        <v>739</v>
      </c>
      <c r="G185" s="245"/>
      <c r="H185" s="248">
        <v>24.800000000000001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136</v>
      </c>
      <c r="AU185" s="254" t="s">
        <v>84</v>
      </c>
      <c r="AV185" s="14" t="s">
        <v>84</v>
      </c>
      <c r="AW185" s="14" t="s">
        <v>31</v>
      </c>
      <c r="AX185" s="14" t="s">
        <v>82</v>
      </c>
      <c r="AY185" s="254" t="s">
        <v>127</v>
      </c>
    </row>
    <row r="186" s="2" customFormat="1" ht="24.15" customHeight="1">
      <c r="A186" s="38"/>
      <c r="B186" s="39"/>
      <c r="C186" s="219" t="s">
        <v>258</v>
      </c>
      <c r="D186" s="219" t="s">
        <v>130</v>
      </c>
      <c r="E186" s="220" t="s">
        <v>740</v>
      </c>
      <c r="F186" s="221" t="s">
        <v>741</v>
      </c>
      <c r="G186" s="222" t="s">
        <v>133</v>
      </c>
      <c r="H186" s="223">
        <v>24.800000000000001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0.00013999999999999999</v>
      </c>
      <c r="R186" s="229">
        <f>Q186*H186</f>
        <v>0.0034719999999999998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211</v>
      </c>
      <c r="AT186" s="231" t="s">
        <v>130</v>
      </c>
      <c r="AU186" s="231" t="s">
        <v>84</v>
      </c>
      <c r="AY186" s="17" t="s">
        <v>127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211</v>
      </c>
      <c r="BM186" s="231" t="s">
        <v>742</v>
      </c>
    </row>
    <row r="187" s="13" customFormat="1">
      <c r="A187" s="13"/>
      <c r="B187" s="233"/>
      <c r="C187" s="234"/>
      <c r="D187" s="235" t="s">
        <v>136</v>
      </c>
      <c r="E187" s="236" t="s">
        <v>1</v>
      </c>
      <c r="F187" s="237" t="s">
        <v>725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136</v>
      </c>
      <c r="AU187" s="243" t="s">
        <v>84</v>
      </c>
      <c r="AV187" s="13" t="s">
        <v>82</v>
      </c>
      <c r="AW187" s="13" t="s">
        <v>31</v>
      </c>
      <c r="AX187" s="13" t="s">
        <v>74</v>
      </c>
      <c r="AY187" s="243" t="s">
        <v>127</v>
      </c>
    </row>
    <row r="188" s="14" customFormat="1">
      <c r="A188" s="14"/>
      <c r="B188" s="244"/>
      <c r="C188" s="245"/>
      <c r="D188" s="235" t="s">
        <v>136</v>
      </c>
      <c r="E188" s="246" t="s">
        <v>1</v>
      </c>
      <c r="F188" s="247" t="s">
        <v>739</v>
      </c>
      <c r="G188" s="245"/>
      <c r="H188" s="248">
        <v>24.800000000000001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136</v>
      </c>
      <c r="AU188" s="254" t="s">
        <v>84</v>
      </c>
      <c r="AV188" s="14" t="s">
        <v>84</v>
      </c>
      <c r="AW188" s="14" t="s">
        <v>31</v>
      </c>
      <c r="AX188" s="14" t="s">
        <v>82</v>
      </c>
      <c r="AY188" s="254" t="s">
        <v>127</v>
      </c>
    </row>
    <row r="189" s="2" customFormat="1" ht="16.5" customHeight="1">
      <c r="A189" s="38"/>
      <c r="B189" s="39"/>
      <c r="C189" s="219" t="s">
        <v>262</v>
      </c>
      <c r="D189" s="219" t="s">
        <v>130</v>
      </c>
      <c r="E189" s="220" t="s">
        <v>743</v>
      </c>
      <c r="F189" s="221" t="s">
        <v>744</v>
      </c>
      <c r="G189" s="222" t="s">
        <v>133</v>
      </c>
      <c r="H189" s="223">
        <v>25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211</v>
      </c>
      <c r="AT189" s="231" t="s">
        <v>130</v>
      </c>
      <c r="AU189" s="231" t="s">
        <v>84</v>
      </c>
      <c r="AY189" s="17" t="s">
        <v>127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211</v>
      </c>
      <c r="BM189" s="231" t="s">
        <v>745</v>
      </c>
    </row>
    <row r="190" s="13" customFormat="1">
      <c r="A190" s="13"/>
      <c r="B190" s="233"/>
      <c r="C190" s="234"/>
      <c r="D190" s="235" t="s">
        <v>136</v>
      </c>
      <c r="E190" s="236" t="s">
        <v>1</v>
      </c>
      <c r="F190" s="237" t="s">
        <v>746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136</v>
      </c>
      <c r="AU190" s="243" t="s">
        <v>84</v>
      </c>
      <c r="AV190" s="13" t="s">
        <v>82</v>
      </c>
      <c r="AW190" s="13" t="s">
        <v>31</v>
      </c>
      <c r="AX190" s="13" t="s">
        <v>74</v>
      </c>
      <c r="AY190" s="243" t="s">
        <v>127</v>
      </c>
    </row>
    <row r="191" s="14" customFormat="1">
      <c r="A191" s="14"/>
      <c r="B191" s="244"/>
      <c r="C191" s="245"/>
      <c r="D191" s="235" t="s">
        <v>136</v>
      </c>
      <c r="E191" s="246" t="s">
        <v>1</v>
      </c>
      <c r="F191" s="247" t="s">
        <v>676</v>
      </c>
      <c r="G191" s="245"/>
      <c r="H191" s="248">
        <v>15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136</v>
      </c>
      <c r="AU191" s="254" t="s">
        <v>84</v>
      </c>
      <c r="AV191" s="14" t="s">
        <v>84</v>
      </c>
      <c r="AW191" s="14" t="s">
        <v>31</v>
      </c>
      <c r="AX191" s="14" t="s">
        <v>74</v>
      </c>
      <c r="AY191" s="254" t="s">
        <v>127</v>
      </c>
    </row>
    <row r="192" s="13" customFormat="1">
      <c r="A192" s="13"/>
      <c r="B192" s="233"/>
      <c r="C192" s="234"/>
      <c r="D192" s="235" t="s">
        <v>136</v>
      </c>
      <c r="E192" s="236" t="s">
        <v>1</v>
      </c>
      <c r="F192" s="237" t="s">
        <v>747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136</v>
      </c>
      <c r="AU192" s="243" t="s">
        <v>84</v>
      </c>
      <c r="AV192" s="13" t="s">
        <v>82</v>
      </c>
      <c r="AW192" s="13" t="s">
        <v>31</v>
      </c>
      <c r="AX192" s="13" t="s">
        <v>74</v>
      </c>
      <c r="AY192" s="243" t="s">
        <v>127</v>
      </c>
    </row>
    <row r="193" s="14" customFormat="1">
      <c r="A193" s="14"/>
      <c r="B193" s="244"/>
      <c r="C193" s="245"/>
      <c r="D193" s="235" t="s">
        <v>136</v>
      </c>
      <c r="E193" s="246" t="s">
        <v>1</v>
      </c>
      <c r="F193" s="247" t="s">
        <v>185</v>
      </c>
      <c r="G193" s="245"/>
      <c r="H193" s="248">
        <v>10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136</v>
      </c>
      <c r="AU193" s="254" t="s">
        <v>84</v>
      </c>
      <c r="AV193" s="14" t="s">
        <v>84</v>
      </c>
      <c r="AW193" s="14" t="s">
        <v>31</v>
      </c>
      <c r="AX193" s="14" t="s">
        <v>74</v>
      </c>
      <c r="AY193" s="254" t="s">
        <v>127</v>
      </c>
    </row>
    <row r="194" s="15" customFormat="1">
      <c r="A194" s="15"/>
      <c r="B194" s="255"/>
      <c r="C194" s="256"/>
      <c r="D194" s="235" t="s">
        <v>136</v>
      </c>
      <c r="E194" s="257" t="s">
        <v>1</v>
      </c>
      <c r="F194" s="258" t="s">
        <v>230</v>
      </c>
      <c r="G194" s="256"/>
      <c r="H194" s="259">
        <v>25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136</v>
      </c>
      <c r="AU194" s="265" t="s">
        <v>84</v>
      </c>
      <c r="AV194" s="15" t="s">
        <v>134</v>
      </c>
      <c r="AW194" s="15" t="s">
        <v>31</v>
      </c>
      <c r="AX194" s="15" t="s">
        <v>82</v>
      </c>
      <c r="AY194" s="265" t="s">
        <v>127</v>
      </c>
    </row>
    <row r="195" s="2" customFormat="1" ht="21.75" customHeight="1">
      <c r="A195" s="38"/>
      <c r="B195" s="39"/>
      <c r="C195" s="219" t="s">
        <v>266</v>
      </c>
      <c r="D195" s="219" t="s">
        <v>130</v>
      </c>
      <c r="E195" s="220" t="s">
        <v>748</v>
      </c>
      <c r="F195" s="221" t="s">
        <v>749</v>
      </c>
      <c r="G195" s="222" t="s">
        <v>133</v>
      </c>
      <c r="H195" s="223">
        <v>25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0.00016000000000000001</v>
      </c>
      <c r="R195" s="229">
        <f>Q195*H195</f>
        <v>0.0040000000000000001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211</v>
      </c>
      <c r="AT195" s="231" t="s">
        <v>130</v>
      </c>
      <c r="AU195" s="231" t="s">
        <v>84</v>
      </c>
      <c r="AY195" s="17" t="s">
        <v>127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211</v>
      </c>
      <c r="BM195" s="231" t="s">
        <v>750</v>
      </c>
    </row>
    <row r="196" s="2" customFormat="1" ht="24.15" customHeight="1">
      <c r="A196" s="38"/>
      <c r="B196" s="39"/>
      <c r="C196" s="219" t="s">
        <v>271</v>
      </c>
      <c r="D196" s="219" t="s">
        <v>130</v>
      </c>
      <c r="E196" s="220" t="s">
        <v>751</v>
      </c>
      <c r="F196" s="221" t="s">
        <v>752</v>
      </c>
      <c r="G196" s="222" t="s">
        <v>133</v>
      </c>
      <c r="H196" s="223">
        <v>25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0.00083000000000000001</v>
      </c>
      <c r="R196" s="229">
        <f>Q196*H196</f>
        <v>0.020750000000000001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211</v>
      </c>
      <c r="AT196" s="231" t="s">
        <v>130</v>
      </c>
      <c r="AU196" s="231" t="s">
        <v>84</v>
      </c>
      <c r="AY196" s="17" t="s">
        <v>127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211</v>
      </c>
      <c r="BM196" s="231" t="s">
        <v>753</v>
      </c>
    </row>
    <row r="197" s="12" customFormat="1" ht="22.8" customHeight="1">
      <c r="A197" s="12"/>
      <c r="B197" s="203"/>
      <c r="C197" s="204"/>
      <c r="D197" s="205" t="s">
        <v>73</v>
      </c>
      <c r="E197" s="217" t="s">
        <v>754</v>
      </c>
      <c r="F197" s="217" t="s">
        <v>755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SUM(P198:P210)</f>
        <v>0</v>
      </c>
      <c r="Q197" s="211"/>
      <c r="R197" s="212">
        <f>SUM(R198:R210)</f>
        <v>0.071000000000000008</v>
      </c>
      <c r="S197" s="211"/>
      <c r="T197" s="213">
        <f>SUM(T198:T210)</f>
        <v>0.0060000000000000001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84</v>
      </c>
      <c r="AT197" s="215" t="s">
        <v>73</v>
      </c>
      <c r="AU197" s="215" t="s">
        <v>82</v>
      </c>
      <c r="AY197" s="214" t="s">
        <v>127</v>
      </c>
      <c r="BK197" s="216">
        <f>SUM(BK198:BK210)</f>
        <v>0</v>
      </c>
    </row>
    <row r="198" s="2" customFormat="1" ht="24.15" customHeight="1">
      <c r="A198" s="38"/>
      <c r="B198" s="39"/>
      <c r="C198" s="219" t="s">
        <v>278</v>
      </c>
      <c r="D198" s="219" t="s">
        <v>130</v>
      </c>
      <c r="E198" s="220" t="s">
        <v>756</v>
      </c>
      <c r="F198" s="221" t="s">
        <v>757</v>
      </c>
      <c r="G198" s="222" t="s">
        <v>133</v>
      </c>
      <c r="H198" s="223">
        <v>150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211</v>
      </c>
      <c r="AT198" s="231" t="s">
        <v>130</v>
      </c>
      <c r="AU198" s="231" t="s">
        <v>84</v>
      </c>
      <c r="AY198" s="17" t="s">
        <v>127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211</v>
      </c>
      <c r="BM198" s="231" t="s">
        <v>758</v>
      </c>
    </row>
    <row r="199" s="2" customFormat="1" ht="24.15" customHeight="1">
      <c r="A199" s="38"/>
      <c r="B199" s="39"/>
      <c r="C199" s="219" t="s">
        <v>282</v>
      </c>
      <c r="D199" s="219" t="s">
        <v>130</v>
      </c>
      <c r="E199" s="220" t="s">
        <v>759</v>
      </c>
      <c r="F199" s="221" t="s">
        <v>760</v>
      </c>
      <c r="G199" s="222" t="s">
        <v>234</v>
      </c>
      <c r="H199" s="223">
        <v>60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211</v>
      </c>
      <c r="AT199" s="231" t="s">
        <v>130</v>
      </c>
      <c r="AU199" s="231" t="s">
        <v>84</v>
      </c>
      <c r="AY199" s="17" t="s">
        <v>127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211</v>
      </c>
      <c r="BM199" s="231" t="s">
        <v>761</v>
      </c>
    </row>
    <row r="200" s="2" customFormat="1" ht="24.15" customHeight="1">
      <c r="A200" s="38"/>
      <c r="B200" s="39"/>
      <c r="C200" s="266" t="s">
        <v>286</v>
      </c>
      <c r="D200" s="266" t="s">
        <v>333</v>
      </c>
      <c r="E200" s="267" t="s">
        <v>762</v>
      </c>
      <c r="F200" s="268" t="s">
        <v>763</v>
      </c>
      <c r="G200" s="269" t="s">
        <v>234</v>
      </c>
      <c r="H200" s="270">
        <v>63</v>
      </c>
      <c r="I200" s="271"/>
      <c r="J200" s="272">
        <f>ROUND(I200*H200,2)</f>
        <v>0</v>
      </c>
      <c r="K200" s="273"/>
      <c r="L200" s="274"/>
      <c r="M200" s="275" t="s">
        <v>1</v>
      </c>
      <c r="N200" s="276" t="s">
        <v>39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295</v>
      </c>
      <c r="AT200" s="231" t="s">
        <v>333</v>
      </c>
      <c r="AU200" s="231" t="s">
        <v>84</v>
      </c>
      <c r="AY200" s="17" t="s">
        <v>127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211</v>
      </c>
      <c r="BM200" s="231" t="s">
        <v>764</v>
      </c>
    </row>
    <row r="201" s="14" customFormat="1">
      <c r="A201" s="14"/>
      <c r="B201" s="244"/>
      <c r="C201" s="245"/>
      <c r="D201" s="235" t="s">
        <v>136</v>
      </c>
      <c r="E201" s="245"/>
      <c r="F201" s="247" t="s">
        <v>765</v>
      </c>
      <c r="G201" s="245"/>
      <c r="H201" s="248">
        <v>63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136</v>
      </c>
      <c r="AU201" s="254" t="s">
        <v>84</v>
      </c>
      <c r="AV201" s="14" t="s">
        <v>84</v>
      </c>
      <c r="AW201" s="14" t="s">
        <v>4</v>
      </c>
      <c r="AX201" s="14" t="s">
        <v>82</v>
      </c>
      <c r="AY201" s="254" t="s">
        <v>127</v>
      </c>
    </row>
    <row r="202" s="2" customFormat="1" ht="16.5" customHeight="1">
      <c r="A202" s="38"/>
      <c r="B202" s="39"/>
      <c r="C202" s="219" t="s">
        <v>290</v>
      </c>
      <c r="D202" s="219" t="s">
        <v>130</v>
      </c>
      <c r="E202" s="220" t="s">
        <v>766</v>
      </c>
      <c r="F202" s="221" t="s">
        <v>767</v>
      </c>
      <c r="G202" s="222" t="s">
        <v>133</v>
      </c>
      <c r="H202" s="223">
        <v>100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3.0000000000000001E-05</v>
      </c>
      <c r="T202" s="230">
        <f>S202*H202</f>
        <v>0.0030000000000000001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211</v>
      </c>
      <c r="AT202" s="231" t="s">
        <v>130</v>
      </c>
      <c r="AU202" s="231" t="s">
        <v>84</v>
      </c>
      <c r="AY202" s="17" t="s">
        <v>127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211</v>
      </c>
      <c r="BM202" s="231" t="s">
        <v>768</v>
      </c>
    </row>
    <row r="203" s="2" customFormat="1" ht="21.75" customHeight="1">
      <c r="A203" s="38"/>
      <c r="B203" s="39"/>
      <c r="C203" s="219" t="s">
        <v>295</v>
      </c>
      <c r="D203" s="219" t="s">
        <v>130</v>
      </c>
      <c r="E203" s="220" t="s">
        <v>769</v>
      </c>
      <c r="F203" s="221" t="s">
        <v>770</v>
      </c>
      <c r="G203" s="222" t="s">
        <v>133</v>
      </c>
      <c r="H203" s="223">
        <v>100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3.0000000000000001E-05</v>
      </c>
      <c r="T203" s="230">
        <f>S203*H203</f>
        <v>0.0030000000000000001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211</v>
      </c>
      <c r="AT203" s="231" t="s">
        <v>130</v>
      </c>
      <c r="AU203" s="231" t="s">
        <v>84</v>
      </c>
      <c r="AY203" s="17" t="s">
        <v>127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211</v>
      </c>
      <c r="BM203" s="231" t="s">
        <v>771</v>
      </c>
    </row>
    <row r="204" s="2" customFormat="1" ht="16.5" customHeight="1">
      <c r="A204" s="38"/>
      <c r="B204" s="39"/>
      <c r="C204" s="266" t="s">
        <v>299</v>
      </c>
      <c r="D204" s="266" t="s">
        <v>333</v>
      </c>
      <c r="E204" s="267" t="s">
        <v>772</v>
      </c>
      <c r="F204" s="268" t="s">
        <v>773</v>
      </c>
      <c r="G204" s="269" t="s">
        <v>133</v>
      </c>
      <c r="H204" s="270">
        <v>210</v>
      </c>
      <c r="I204" s="271"/>
      <c r="J204" s="272">
        <f>ROUND(I204*H204,2)</f>
        <v>0</v>
      </c>
      <c r="K204" s="273"/>
      <c r="L204" s="274"/>
      <c r="M204" s="275" t="s">
        <v>1</v>
      </c>
      <c r="N204" s="276" t="s">
        <v>39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295</v>
      </c>
      <c r="AT204" s="231" t="s">
        <v>333</v>
      </c>
      <c r="AU204" s="231" t="s">
        <v>84</v>
      </c>
      <c r="AY204" s="17" t="s">
        <v>127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211</v>
      </c>
      <c r="BM204" s="231" t="s">
        <v>774</v>
      </c>
    </row>
    <row r="205" s="14" customFormat="1">
      <c r="A205" s="14"/>
      <c r="B205" s="244"/>
      <c r="C205" s="245"/>
      <c r="D205" s="235" t="s">
        <v>136</v>
      </c>
      <c r="E205" s="246" t="s">
        <v>1</v>
      </c>
      <c r="F205" s="247" t="s">
        <v>775</v>
      </c>
      <c r="G205" s="245"/>
      <c r="H205" s="248">
        <v>200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136</v>
      </c>
      <c r="AU205" s="254" t="s">
        <v>84</v>
      </c>
      <c r="AV205" s="14" t="s">
        <v>84</v>
      </c>
      <c r="AW205" s="14" t="s">
        <v>31</v>
      </c>
      <c r="AX205" s="14" t="s">
        <v>82</v>
      </c>
      <c r="AY205" s="254" t="s">
        <v>127</v>
      </c>
    </row>
    <row r="206" s="14" customFormat="1">
      <c r="A206" s="14"/>
      <c r="B206" s="244"/>
      <c r="C206" s="245"/>
      <c r="D206" s="235" t="s">
        <v>136</v>
      </c>
      <c r="E206" s="245"/>
      <c r="F206" s="247" t="s">
        <v>776</v>
      </c>
      <c r="G206" s="245"/>
      <c r="H206" s="248">
        <v>210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136</v>
      </c>
      <c r="AU206" s="254" t="s">
        <v>84</v>
      </c>
      <c r="AV206" s="14" t="s">
        <v>84</v>
      </c>
      <c r="AW206" s="14" t="s">
        <v>4</v>
      </c>
      <c r="AX206" s="14" t="s">
        <v>82</v>
      </c>
      <c r="AY206" s="254" t="s">
        <v>127</v>
      </c>
    </row>
    <row r="207" s="2" customFormat="1" ht="24.15" customHeight="1">
      <c r="A207" s="38"/>
      <c r="B207" s="39"/>
      <c r="C207" s="219" t="s">
        <v>305</v>
      </c>
      <c r="D207" s="219" t="s">
        <v>130</v>
      </c>
      <c r="E207" s="220" t="s">
        <v>777</v>
      </c>
      <c r="F207" s="221" t="s">
        <v>778</v>
      </c>
      <c r="G207" s="222" t="s">
        <v>133</v>
      </c>
      <c r="H207" s="223">
        <v>150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0.00020000000000000001</v>
      </c>
      <c r="R207" s="229">
        <f>Q207*H207</f>
        <v>0.030000000000000002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211</v>
      </c>
      <c r="AT207" s="231" t="s">
        <v>130</v>
      </c>
      <c r="AU207" s="231" t="s">
        <v>84</v>
      </c>
      <c r="AY207" s="17" t="s">
        <v>127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211</v>
      </c>
      <c r="BM207" s="231" t="s">
        <v>779</v>
      </c>
    </row>
    <row r="208" s="14" customFormat="1">
      <c r="A208" s="14"/>
      <c r="B208" s="244"/>
      <c r="C208" s="245"/>
      <c r="D208" s="235" t="s">
        <v>136</v>
      </c>
      <c r="E208" s="246" t="s">
        <v>1</v>
      </c>
      <c r="F208" s="247" t="s">
        <v>780</v>
      </c>
      <c r="G208" s="245"/>
      <c r="H208" s="248">
        <v>150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136</v>
      </c>
      <c r="AU208" s="254" t="s">
        <v>84</v>
      </c>
      <c r="AV208" s="14" t="s">
        <v>84</v>
      </c>
      <c r="AW208" s="14" t="s">
        <v>31</v>
      </c>
      <c r="AX208" s="14" t="s">
        <v>82</v>
      </c>
      <c r="AY208" s="254" t="s">
        <v>127</v>
      </c>
    </row>
    <row r="209" s="2" customFormat="1" ht="24.15" customHeight="1">
      <c r="A209" s="38"/>
      <c r="B209" s="39"/>
      <c r="C209" s="219" t="s">
        <v>309</v>
      </c>
      <c r="D209" s="219" t="s">
        <v>130</v>
      </c>
      <c r="E209" s="220" t="s">
        <v>781</v>
      </c>
      <c r="F209" s="221" t="s">
        <v>782</v>
      </c>
      <c r="G209" s="222" t="s">
        <v>133</v>
      </c>
      <c r="H209" s="223">
        <v>200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1.0000000000000001E-05</v>
      </c>
      <c r="R209" s="229">
        <f>Q209*H209</f>
        <v>0.002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211</v>
      </c>
      <c r="AT209" s="231" t="s">
        <v>130</v>
      </c>
      <c r="AU209" s="231" t="s">
        <v>84</v>
      </c>
      <c r="AY209" s="17" t="s">
        <v>127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211</v>
      </c>
      <c r="BM209" s="231" t="s">
        <v>783</v>
      </c>
    </row>
    <row r="210" s="2" customFormat="1" ht="33" customHeight="1">
      <c r="A210" s="38"/>
      <c r="B210" s="39"/>
      <c r="C210" s="219" t="s">
        <v>317</v>
      </c>
      <c r="D210" s="219" t="s">
        <v>130</v>
      </c>
      <c r="E210" s="220" t="s">
        <v>784</v>
      </c>
      <c r="F210" s="221" t="s">
        <v>785</v>
      </c>
      <c r="G210" s="222" t="s">
        <v>133</v>
      </c>
      <c r="H210" s="223">
        <v>150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39</v>
      </c>
      <c r="O210" s="91"/>
      <c r="P210" s="229">
        <f>O210*H210</f>
        <v>0</v>
      </c>
      <c r="Q210" s="229">
        <v>0.00025999999999999998</v>
      </c>
      <c r="R210" s="229">
        <f>Q210*H210</f>
        <v>0.039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211</v>
      </c>
      <c r="AT210" s="231" t="s">
        <v>130</v>
      </c>
      <c r="AU210" s="231" t="s">
        <v>84</v>
      </c>
      <c r="AY210" s="17" t="s">
        <v>127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211</v>
      </c>
      <c r="BM210" s="231" t="s">
        <v>786</v>
      </c>
    </row>
    <row r="211" s="12" customFormat="1" ht="25.92" customHeight="1">
      <c r="A211" s="12"/>
      <c r="B211" s="203"/>
      <c r="C211" s="204"/>
      <c r="D211" s="205" t="s">
        <v>73</v>
      </c>
      <c r="E211" s="206" t="s">
        <v>647</v>
      </c>
      <c r="F211" s="206" t="s">
        <v>648</v>
      </c>
      <c r="G211" s="204"/>
      <c r="H211" s="204"/>
      <c r="I211" s="207"/>
      <c r="J211" s="208">
        <f>BK211</f>
        <v>0</v>
      </c>
      <c r="K211" s="204"/>
      <c r="L211" s="209"/>
      <c r="M211" s="210"/>
      <c r="N211" s="211"/>
      <c r="O211" s="211"/>
      <c r="P211" s="212">
        <f>P212+P216</f>
        <v>0</v>
      </c>
      <c r="Q211" s="211"/>
      <c r="R211" s="212">
        <f>R212+R216</f>
        <v>0</v>
      </c>
      <c r="S211" s="211"/>
      <c r="T211" s="213">
        <f>T212+T216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157</v>
      </c>
      <c r="AT211" s="215" t="s">
        <v>73</v>
      </c>
      <c r="AU211" s="215" t="s">
        <v>74</v>
      </c>
      <c r="AY211" s="214" t="s">
        <v>127</v>
      </c>
      <c r="BK211" s="216">
        <f>BK212+BK216</f>
        <v>0</v>
      </c>
    </row>
    <row r="212" s="12" customFormat="1" ht="22.8" customHeight="1">
      <c r="A212" s="12"/>
      <c r="B212" s="203"/>
      <c r="C212" s="204"/>
      <c r="D212" s="205" t="s">
        <v>73</v>
      </c>
      <c r="E212" s="217" t="s">
        <v>787</v>
      </c>
      <c r="F212" s="217" t="s">
        <v>788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SUM(P213:P215)</f>
        <v>0</v>
      </c>
      <c r="Q212" s="211"/>
      <c r="R212" s="212">
        <f>SUM(R213:R215)</f>
        <v>0</v>
      </c>
      <c r="S212" s="211"/>
      <c r="T212" s="213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157</v>
      </c>
      <c r="AT212" s="215" t="s">
        <v>73</v>
      </c>
      <c r="AU212" s="215" t="s">
        <v>82</v>
      </c>
      <c r="AY212" s="214" t="s">
        <v>127</v>
      </c>
      <c r="BK212" s="216">
        <f>SUM(BK213:BK215)</f>
        <v>0</v>
      </c>
    </row>
    <row r="213" s="2" customFormat="1" ht="16.5" customHeight="1">
      <c r="A213" s="38"/>
      <c r="B213" s="39"/>
      <c r="C213" s="219" t="s">
        <v>332</v>
      </c>
      <c r="D213" s="219" t="s">
        <v>130</v>
      </c>
      <c r="E213" s="220" t="s">
        <v>789</v>
      </c>
      <c r="F213" s="221" t="s">
        <v>788</v>
      </c>
      <c r="G213" s="222" t="s">
        <v>205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652</v>
      </c>
      <c r="AT213" s="231" t="s">
        <v>130</v>
      </c>
      <c r="AU213" s="231" t="s">
        <v>84</v>
      </c>
      <c r="AY213" s="17" t="s">
        <v>127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652</v>
      </c>
      <c r="BM213" s="231" t="s">
        <v>790</v>
      </c>
    </row>
    <row r="214" s="13" customFormat="1">
      <c r="A214" s="13"/>
      <c r="B214" s="233"/>
      <c r="C214" s="234"/>
      <c r="D214" s="235" t="s">
        <v>136</v>
      </c>
      <c r="E214" s="236" t="s">
        <v>1</v>
      </c>
      <c r="F214" s="237" t="s">
        <v>791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136</v>
      </c>
      <c r="AU214" s="243" t="s">
        <v>84</v>
      </c>
      <c r="AV214" s="13" t="s">
        <v>82</v>
      </c>
      <c r="AW214" s="13" t="s">
        <v>31</v>
      </c>
      <c r="AX214" s="13" t="s">
        <v>74</v>
      </c>
      <c r="AY214" s="243" t="s">
        <v>127</v>
      </c>
    </row>
    <row r="215" s="14" customFormat="1">
      <c r="A215" s="14"/>
      <c r="B215" s="244"/>
      <c r="C215" s="245"/>
      <c r="D215" s="235" t="s">
        <v>136</v>
      </c>
      <c r="E215" s="246" t="s">
        <v>1</v>
      </c>
      <c r="F215" s="247" t="s">
        <v>82</v>
      </c>
      <c r="G215" s="245"/>
      <c r="H215" s="248">
        <v>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136</v>
      </c>
      <c r="AU215" s="254" t="s">
        <v>84</v>
      </c>
      <c r="AV215" s="14" t="s">
        <v>84</v>
      </c>
      <c r="AW215" s="14" t="s">
        <v>31</v>
      </c>
      <c r="AX215" s="14" t="s">
        <v>82</v>
      </c>
      <c r="AY215" s="254" t="s">
        <v>127</v>
      </c>
    </row>
    <row r="216" s="12" customFormat="1" ht="22.8" customHeight="1">
      <c r="A216" s="12"/>
      <c r="B216" s="203"/>
      <c r="C216" s="204"/>
      <c r="D216" s="205" t="s">
        <v>73</v>
      </c>
      <c r="E216" s="217" t="s">
        <v>792</v>
      </c>
      <c r="F216" s="217" t="s">
        <v>793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SUM(P217:P219)</f>
        <v>0</v>
      </c>
      <c r="Q216" s="211"/>
      <c r="R216" s="212">
        <f>SUM(R217:R219)</f>
        <v>0</v>
      </c>
      <c r="S216" s="211"/>
      <c r="T216" s="213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157</v>
      </c>
      <c r="AT216" s="215" t="s">
        <v>73</v>
      </c>
      <c r="AU216" s="215" t="s">
        <v>82</v>
      </c>
      <c r="AY216" s="214" t="s">
        <v>127</v>
      </c>
      <c r="BK216" s="216">
        <f>SUM(BK217:BK219)</f>
        <v>0</v>
      </c>
    </row>
    <row r="217" s="2" customFormat="1" ht="16.5" customHeight="1">
      <c r="A217" s="38"/>
      <c r="B217" s="39"/>
      <c r="C217" s="219" t="s">
        <v>338</v>
      </c>
      <c r="D217" s="219" t="s">
        <v>130</v>
      </c>
      <c r="E217" s="220" t="s">
        <v>794</v>
      </c>
      <c r="F217" s="221" t="s">
        <v>793</v>
      </c>
      <c r="G217" s="222" t="s">
        <v>205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652</v>
      </c>
      <c r="AT217" s="231" t="s">
        <v>130</v>
      </c>
      <c r="AU217" s="231" t="s">
        <v>84</v>
      </c>
      <c r="AY217" s="17" t="s">
        <v>127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652</v>
      </c>
      <c r="BM217" s="231" t="s">
        <v>795</v>
      </c>
    </row>
    <row r="218" s="13" customFormat="1">
      <c r="A218" s="13"/>
      <c r="B218" s="233"/>
      <c r="C218" s="234"/>
      <c r="D218" s="235" t="s">
        <v>136</v>
      </c>
      <c r="E218" s="236" t="s">
        <v>1</v>
      </c>
      <c r="F218" s="237" t="s">
        <v>796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136</v>
      </c>
      <c r="AU218" s="243" t="s">
        <v>84</v>
      </c>
      <c r="AV218" s="13" t="s">
        <v>82</v>
      </c>
      <c r="AW218" s="13" t="s">
        <v>31</v>
      </c>
      <c r="AX218" s="13" t="s">
        <v>74</v>
      </c>
      <c r="AY218" s="243" t="s">
        <v>127</v>
      </c>
    </row>
    <row r="219" s="14" customFormat="1">
      <c r="A219" s="14"/>
      <c r="B219" s="244"/>
      <c r="C219" s="245"/>
      <c r="D219" s="235" t="s">
        <v>136</v>
      </c>
      <c r="E219" s="246" t="s">
        <v>1</v>
      </c>
      <c r="F219" s="247" t="s">
        <v>82</v>
      </c>
      <c r="G219" s="245"/>
      <c r="H219" s="248">
        <v>1</v>
      </c>
      <c r="I219" s="249"/>
      <c r="J219" s="245"/>
      <c r="K219" s="245"/>
      <c r="L219" s="250"/>
      <c r="M219" s="282"/>
      <c r="N219" s="283"/>
      <c r="O219" s="283"/>
      <c r="P219" s="283"/>
      <c r="Q219" s="283"/>
      <c r="R219" s="283"/>
      <c r="S219" s="283"/>
      <c r="T219" s="28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136</v>
      </c>
      <c r="AU219" s="254" t="s">
        <v>84</v>
      </c>
      <c r="AV219" s="14" t="s">
        <v>84</v>
      </c>
      <c r="AW219" s="14" t="s">
        <v>31</v>
      </c>
      <c r="AX219" s="14" t="s">
        <v>82</v>
      </c>
      <c r="AY219" s="254" t="s">
        <v>127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My0tyoI6KiIGvHYurETAjCZYV8I7HK50PJ88MflZrO6ZkPcI36seKJiiWQgiT/hyRqisZPZAcIyZlZtRkLhX7w==" hashValue="QLQ8froWO5+m4vo0bm6imUo4Rth2RLrl/sVR4Foai6MaGi0nkYuhpow4XEFUgbfdUokE/nqpm5vmBWGogDUVtw==" algorithmName="SHA-512" password="CC35"/>
  <autoFilter ref="C127:K21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DESKTOP-QCEDHOS\Monika</dc:creator>
  <cp:lastModifiedBy>DESKTOP-QCEDHOS\Monika</cp:lastModifiedBy>
  <dcterms:created xsi:type="dcterms:W3CDTF">2024-05-09T05:52:53Z</dcterms:created>
  <dcterms:modified xsi:type="dcterms:W3CDTF">2024-05-09T05:52:55Z</dcterms:modified>
</cp:coreProperties>
</file>