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d237244d2b440db/WORK/WORK_A/B_SPOL/ARCH_SANT/2022/019_BELA_OKNA/ROZP/002_ODEVZD_11_8_2022/"/>
    </mc:Choice>
  </mc:AlternateContent>
  <xr:revisionPtr revIDLastSave="0" documentId="8_{C22B6F11-6604-46CF-A412-2B63337712E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D.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D.1.1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D.1.1 Pol'!$A$1:$X$337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H42" i="1" s="1"/>
  <c r="I42" i="1" s="1"/>
  <c r="G41" i="1"/>
  <c r="H41" i="1" s="1"/>
  <c r="I41" i="1" s="1"/>
  <c r="F41" i="1"/>
  <c r="G39" i="1"/>
  <c r="F39" i="1"/>
  <c r="G336" i="12"/>
  <c r="BA334" i="12"/>
  <c r="BA332" i="12"/>
  <c r="BA323" i="12"/>
  <c r="BA318" i="12"/>
  <c r="BA317" i="12"/>
  <c r="BA276" i="12"/>
  <c r="BA191" i="12"/>
  <c r="BA156" i="12"/>
  <c r="BA155" i="12"/>
  <c r="BA142" i="12"/>
  <c r="BA141" i="12"/>
  <c r="BA126" i="12"/>
  <c r="BA125" i="12"/>
  <c r="BA110" i="12"/>
  <c r="BA109" i="12"/>
  <c r="BA94" i="12"/>
  <c r="BA93" i="12"/>
  <c r="BA60" i="12"/>
  <c r="BA35" i="12"/>
  <c r="BA24" i="12"/>
  <c r="BA13" i="12"/>
  <c r="G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2" i="12"/>
  <c r="I12" i="12"/>
  <c r="K12" i="12"/>
  <c r="M12" i="12"/>
  <c r="O12" i="12"/>
  <c r="Q12" i="12"/>
  <c r="V12" i="12"/>
  <c r="G22" i="12"/>
  <c r="M22" i="12"/>
  <c r="V22" i="12"/>
  <c r="G23" i="12"/>
  <c r="I23" i="12"/>
  <c r="I22" i="12" s="1"/>
  <c r="K23" i="12"/>
  <c r="K22" i="12" s="1"/>
  <c r="M23" i="12"/>
  <c r="O23" i="12"/>
  <c r="O22" i="12" s="1"/>
  <c r="Q23" i="12"/>
  <c r="Q22" i="12" s="1"/>
  <c r="V23" i="12"/>
  <c r="I33" i="12"/>
  <c r="O33" i="12"/>
  <c r="G34" i="12"/>
  <c r="G33" i="12" s="1"/>
  <c r="I34" i="12"/>
  <c r="K34" i="12"/>
  <c r="K33" i="12" s="1"/>
  <c r="M34" i="12"/>
  <c r="M33" i="12" s="1"/>
  <c r="O34" i="12"/>
  <c r="Q34" i="12"/>
  <c r="Q33" i="12" s="1"/>
  <c r="V34" i="12"/>
  <c r="V33" i="12" s="1"/>
  <c r="G45" i="12"/>
  <c r="I45" i="12"/>
  <c r="I44" i="12" s="1"/>
  <c r="K45" i="12"/>
  <c r="M45" i="12"/>
  <c r="O45" i="12"/>
  <c r="O44" i="12" s="1"/>
  <c r="Q45" i="12"/>
  <c r="V45" i="12"/>
  <c r="G59" i="12"/>
  <c r="M59" i="12" s="1"/>
  <c r="I59" i="12"/>
  <c r="K59" i="12"/>
  <c r="O59" i="12"/>
  <c r="Q59" i="12"/>
  <c r="V59" i="12"/>
  <c r="V44" i="12" s="1"/>
  <c r="G68" i="12"/>
  <c r="I68" i="12"/>
  <c r="K68" i="12"/>
  <c r="M68" i="12"/>
  <c r="O68" i="12"/>
  <c r="Q68" i="12"/>
  <c r="Q44" i="12" s="1"/>
  <c r="V68" i="12"/>
  <c r="G72" i="12"/>
  <c r="M72" i="12" s="1"/>
  <c r="I72" i="12"/>
  <c r="K72" i="12"/>
  <c r="O72" i="12"/>
  <c r="Q72" i="12"/>
  <c r="V72" i="12"/>
  <c r="G80" i="12"/>
  <c r="I80" i="12"/>
  <c r="K80" i="12"/>
  <c r="M80" i="12"/>
  <c r="O80" i="12"/>
  <c r="Q80" i="12"/>
  <c r="V80" i="12"/>
  <c r="G96" i="12"/>
  <c r="M96" i="12" s="1"/>
  <c r="I96" i="12"/>
  <c r="K96" i="12"/>
  <c r="K44" i="12" s="1"/>
  <c r="O96" i="12"/>
  <c r="Q96" i="12"/>
  <c r="V96" i="12"/>
  <c r="G112" i="12"/>
  <c r="I112" i="12"/>
  <c r="K112" i="12"/>
  <c r="M112" i="12"/>
  <c r="O112" i="12"/>
  <c r="Q112" i="12"/>
  <c r="V112" i="12"/>
  <c r="G128" i="12"/>
  <c r="M128" i="12" s="1"/>
  <c r="I128" i="12"/>
  <c r="K128" i="12"/>
  <c r="O128" i="12"/>
  <c r="Q128" i="12"/>
  <c r="V128" i="12"/>
  <c r="G144" i="12"/>
  <c r="I144" i="12"/>
  <c r="K144" i="12"/>
  <c r="M144" i="12"/>
  <c r="O144" i="12"/>
  <c r="Q144" i="12"/>
  <c r="V144" i="12"/>
  <c r="G159" i="12"/>
  <c r="G158" i="12" s="1"/>
  <c r="I159" i="12"/>
  <c r="K159" i="12"/>
  <c r="M159" i="12"/>
  <c r="O159" i="12"/>
  <c r="Q159" i="12"/>
  <c r="Q158" i="12" s="1"/>
  <c r="V159" i="12"/>
  <c r="V158" i="12" s="1"/>
  <c r="G163" i="12"/>
  <c r="M163" i="12" s="1"/>
  <c r="I163" i="12"/>
  <c r="K163" i="12"/>
  <c r="K158" i="12" s="1"/>
  <c r="O163" i="12"/>
  <c r="Q163" i="12"/>
  <c r="V163" i="12"/>
  <c r="G167" i="12"/>
  <c r="I167" i="12"/>
  <c r="I158" i="12" s="1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O158" i="12" s="1"/>
  <c r="Q173" i="12"/>
  <c r="V173" i="12"/>
  <c r="G176" i="12"/>
  <c r="I176" i="12"/>
  <c r="K176" i="12"/>
  <c r="M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I180" i="12"/>
  <c r="K180" i="12"/>
  <c r="M180" i="12"/>
  <c r="O180" i="12"/>
  <c r="Q180" i="12"/>
  <c r="V180" i="12"/>
  <c r="G183" i="12"/>
  <c r="M183" i="12" s="1"/>
  <c r="I183" i="12"/>
  <c r="K183" i="12"/>
  <c r="O183" i="12"/>
  <c r="Q183" i="12"/>
  <c r="V183" i="12"/>
  <c r="K186" i="12"/>
  <c r="Q186" i="12"/>
  <c r="G187" i="12"/>
  <c r="G186" i="12" s="1"/>
  <c r="I187" i="12"/>
  <c r="I186" i="12" s="1"/>
  <c r="K187" i="12"/>
  <c r="O187" i="12"/>
  <c r="O186" i="12" s="1"/>
  <c r="Q187" i="12"/>
  <c r="V187" i="12"/>
  <c r="V186" i="12" s="1"/>
  <c r="G190" i="12"/>
  <c r="M190" i="12" s="1"/>
  <c r="I190" i="12"/>
  <c r="K190" i="12"/>
  <c r="K189" i="12" s="1"/>
  <c r="O190" i="12"/>
  <c r="O189" i="12" s="1"/>
  <c r="Q190" i="12"/>
  <c r="Q189" i="12" s="1"/>
  <c r="V190" i="12"/>
  <c r="G200" i="12"/>
  <c r="I200" i="12"/>
  <c r="I189" i="12" s="1"/>
  <c r="K200" i="12"/>
  <c r="M200" i="12"/>
  <c r="O200" i="12"/>
  <c r="Q200" i="12"/>
  <c r="V200" i="12"/>
  <c r="G204" i="12"/>
  <c r="G189" i="12" s="1"/>
  <c r="I204" i="12"/>
  <c r="K204" i="12"/>
  <c r="O204" i="12"/>
  <c r="Q204" i="12"/>
  <c r="V204" i="12"/>
  <c r="V189" i="12" s="1"/>
  <c r="G208" i="12"/>
  <c r="I208" i="12"/>
  <c r="K208" i="12"/>
  <c r="M208" i="12"/>
  <c r="O208" i="12"/>
  <c r="Q208" i="12"/>
  <c r="V208" i="12"/>
  <c r="G212" i="12"/>
  <c r="M212" i="12" s="1"/>
  <c r="I212" i="12"/>
  <c r="K212" i="12"/>
  <c r="O212" i="12"/>
  <c r="Q212" i="12"/>
  <c r="V212" i="12"/>
  <c r="G216" i="12"/>
  <c r="I216" i="12"/>
  <c r="K216" i="12"/>
  <c r="M216" i="12"/>
  <c r="O216" i="12"/>
  <c r="Q216" i="12"/>
  <c r="V216" i="12"/>
  <c r="G224" i="12"/>
  <c r="M224" i="12" s="1"/>
  <c r="I224" i="12"/>
  <c r="K224" i="12"/>
  <c r="O224" i="12"/>
  <c r="Q224" i="12"/>
  <c r="V224" i="12"/>
  <c r="I233" i="12"/>
  <c r="O233" i="12"/>
  <c r="Q233" i="12"/>
  <c r="G234" i="12"/>
  <c r="M234" i="12" s="1"/>
  <c r="M233" i="12" s="1"/>
  <c r="I234" i="12"/>
  <c r="K234" i="12"/>
  <c r="K233" i="12" s="1"/>
  <c r="O234" i="12"/>
  <c r="Q234" i="12"/>
  <c r="V234" i="12"/>
  <c r="V233" i="12" s="1"/>
  <c r="Q239" i="12"/>
  <c r="G240" i="12"/>
  <c r="I240" i="12"/>
  <c r="I239" i="12" s="1"/>
  <c r="K240" i="12"/>
  <c r="M240" i="12"/>
  <c r="M239" i="12" s="1"/>
  <c r="O240" i="12"/>
  <c r="O239" i="12" s="1"/>
  <c r="Q240" i="12"/>
  <c r="V240" i="12"/>
  <c r="G249" i="12"/>
  <c r="G239" i="12" s="1"/>
  <c r="I249" i="12"/>
  <c r="K249" i="12"/>
  <c r="M249" i="12"/>
  <c r="O249" i="12"/>
  <c r="Q249" i="12"/>
  <c r="V249" i="12"/>
  <c r="V239" i="12" s="1"/>
  <c r="G257" i="12"/>
  <c r="I257" i="12"/>
  <c r="K257" i="12"/>
  <c r="K239" i="12" s="1"/>
  <c r="M257" i="12"/>
  <c r="O257" i="12"/>
  <c r="Q257" i="12"/>
  <c r="V257" i="12"/>
  <c r="I259" i="12"/>
  <c r="O259" i="12"/>
  <c r="G260" i="12"/>
  <c r="M260" i="12" s="1"/>
  <c r="I260" i="12"/>
  <c r="K260" i="12"/>
  <c r="O260" i="12"/>
  <c r="Q260" i="12"/>
  <c r="Q259" i="12" s="1"/>
  <c r="V260" i="12"/>
  <c r="V259" i="12" s="1"/>
  <c r="G262" i="12"/>
  <c r="M262" i="12" s="1"/>
  <c r="I262" i="12"/>
  <c r="K262" i="12"/>
  <c r="K259" i="12" s="1"/>
  <c r="O262" i="12"/>
  <c r="Q262" i="12"/>
  <c r="V262" i="12"/>
  <c r="O273" i="12"/>
  <c r="G274" i="12"/>
  <c r="G273" i="12" s="1"/>
  <c r="I274" i="12"/>
  <c r="K274" i="12"/>
  <c r="K273" i="12" s="1"/>
  <c r="M274" i="12"/>
  <c r="M273" i="12" s="1"/>
  <c r="O274" i="12"/>
  <c r="Q274" i="12"/>
  <c r="Q273" i="12" s="1"/>
  <c r="V274" i="12"/>
  <c r="V273" i="12" s="1"/>
  <c r="G283" i="12"/>
  <c r="I283" i="12"/>
  <c r="K283" i="12"/>
  <c r="M283" i="12"/>
  <c r="O283" i="12"/>
  <c r="Q283" i="12"/>
  <c r="V283" i="12"/>
  <c r="G288" i="12"/>
  <c r="I288" i="12"/>
  <c r="I273" i="12" s="1"/>
  <c r="K288" i="12"/>
  <c r="M288" i="12"/>
  <c r="O288" i="12"/>
  <c r="Q288" i="12"/>
  <c r="V288" i="12"/>
  <c r="G290" i="12"/>
  <c r="G291" i="12"/>
  <c r="M291" i="12" s="1"/>
  <c r="M290" i="12" s="1"/>
  <c r="I291" i="12"/>
  <c r="I290" i="12" s="1"/>
  <c r="K291" i="12"/>
  <c r="K290" i="12" s="1"/>
  <c r="O291" i="12"/>
  <c r="O290" i="12" s="1"/>
  <c r="Q291" i="12"/>
  <c r="Q290" i="12" s="1"/>
  <c r="V291" i="12"/>
  <c r="G295" i="12"/>
  <c r="M295" i="12" s="1"/>
  <c r="I295" i="12"/>
  <c r="K295" i="12"/>
  <c r="O295" i="12"/>
  <c r="Q295" i="12"/>
  <c r="V295" i="12"/>
  <c r="G299" i="12"/>
  <c r="I299" i="12"/>
  <c r="K299" i="12"/>
  <c r="M299" i="12"/>
  <c r="O299" i="12"/>
  <c r="Q299" i="12"/>
  <c r="V299" i="12"/>
  <c r="G304" i="12"/>
  <c r="I304" i="12"/>
  <c r="K304" i="12"/>
  <c r="M304" i="12"/>
  <c r="O304" i="12"/>
  <c r="Q304" i="12"/>
  <c r="V304" i="12"/>
  <c r="G308" i="12"/>
  <c r="I308" i="12"/>
  <c r="K308" i="12"/>
  <c r="M308" i="12"/>
  <c r="O308" i="12"/>
  <c r="Q308" i="12"/>
  <c r="V308" i="12"/>
  <c r="G312" i="12"/>
  <c r="M312" i="12" s="1"/>
  <c r="I312" i="12"/>
  <c r="K312" i="12"/>
  <c r="O312" i="12"/>
  <c r="Q312" i="12"/>
  <c r="V312" i="12"/>
  <c r="V290" i="12" s="1"/>
  <c r="G316" i="12"/>
  <c r="M316" i="12" s="1"/>
  <c r="I316" i="12"/>
  <c r="K316" i="12"/>
  <c r="O316" i="12"/>
  <c r="Q316" i="12"/>
  <c r="V316" i="12"/>
  <c r="G322" i="12"/>
  <c r="M322" i="12" s="1"/>
  <c r="I322" i="12"/>
  <c r="K322" i="12"/>
  <c r="O322" i="12"/>
  <c r="Q322" i="12"/>
  <c r="V322" i="12"/>
  <c r="G327" i="12"/>
  <c r="M327" i="12"/>
  <c r="V327" i="12"/>
  <c r="G328" i="12"/>
  <c r="I328" i="12"/>
  <c r="I327" i="12" s="1"/>
  <c r="K328" i="12"/>
  <c r="K327" i="12" s="1"/>
  <c r="M328" i="12"/>
  <c r="O328" i="12"/>
  <c r="O327" i="12" s="1"/>
  <c r="Q328" i="12"/>
  <c r="Q327" i="12" s="1"/>
  <c r="V328" i="12"/>
  <c r="I330" i="12"/>
  <c r="O330" i="12"/>
  <c r="G331" i="12"/>
  <c r="M331" i="12" s="1"/>
  <c r="I331" i="12"/>
  <c r="K331" i="12"/>
  <c r="K330" i="12" s="1"/>
  <c r="O331" i="12"/>
  <c r="Q331" i="12"/>
  <c r="Q330" i="12" s="1"/>
  <c r="V331" i="12"/>
  <c r="V330" i="12" s="1"/>
  <c r="G333" i="12"/>
  <c r="M333" i="12" s="1"/>
  <c r="I333" i="12"/>
  <c r="K333" i="12"/>
  <c r="O333" i="12"/>
  <c r="Q333" i="12"/>
  <c r="V333" i="12"/>
  <c r="AE336" i="12"/>
  <c r="I20" i="1"/>
  <c r="I19" i="1"/>
  <c r="I18" i="1"/>
  <c r="I17" i="1"/>
  <c r="F43" i="1"/>
  <c r="G23" i="1" s="1"/>
  <c r="G43" i="1"/>
  <c r="G25" i="1" s="1"/>
  <c r="A25" i="1" s="1"/>
  <c r="H43" i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67" i="1"/>
  <c r="J66" i="1" s="1"/>
  <c r="G28" i="1"/>
  <c r="A26" i="1"/>
  <c r="G26" i="1"/>
  <c r="A23" i="1"/>
  <c r="M44" i="12"/>
  <c r="M259" i="12"/>
  <c r="M330" i="12"/>
  <c r="M158" i="12"/>
  <c r="G330" i="12"/>
  <c r="G259" i="12"/>
  <c r="G233" i="12"/>
  <c r="M187" i="12"/>
  <c r="M186" i="12" s="1"/>
  <c r="G44" i="12"/>
  <c r="AF336" i="12"/>
  <c r="M204" i="12"/>
  <c r="M189" i="12" s="1"/>
  <c r="J39" i="1"/>
  <c r="J43" i="1" s="1"/>
  <c r="J41" i="1"/>
  <c r="J42" i="1"/>
  <c r="J65" i="1" l="1"/>
  <c r="J56" i="1"/>
  <c r="J53" i="1"/>
  <c r="J55" i="1"/>
  <c r="J63" i="1"/>
  <c r="J59" i="1"/>
  <c r="J58" i="1"/>
  <c r="J60" i="1"/>
  <c r="J57" i="1"/>
  <c r="J64" i="1"/>
  <c r="J54" i="1"/>
  <c r="J61" i="1"/>
  <c r="J62" i="1"/>
  <c r="A24" i="1"/>
  <c r="G24" i="1"/>
  <c r="A27" i="1" s="1"/>
  <c r="J67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Sláma</author>
  </authors>
  <commentList>
    <comment ref="S6" authorId="0" shapeId="0" xr:uid="{ADF821DC-1691-4639-917F-B309697473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E26D5C-5820-4918-9146-FC5C63EE31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<sst xmlns="http://schemas.openxmlformats.org/spreadsheetml/2006/main" count="1160" uniqueCount="398">
  <si>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</si>
  <si>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</si>
  <si>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</si>
  <si>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</si>
  <si>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</si>
  <si>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</si>
  <si>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</si>
  <si>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</si>
  <si>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</si>
  <si>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</si>
  <si>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</si>
  <si>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</si>
  <si>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</si>
  <si>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</si>
  <si>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</si>
  <si>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</si>
  <si>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</si>
  <si>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</si>
  <si>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</si>
  <si>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</si>
  <si>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</si>
  <si>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</si>
  <si>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</si>
  <si>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</si>
  <si>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</si>
  <si>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</si>
  <si>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</si>
  <si>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</si>
  <si>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</si>
  <si>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</si>
  <si>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</si>
  <si>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</si>
  <si>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</si>
  <si>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</si>
  <si>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</si>
  <si>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</si>
  <si>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</si>
  <si>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</si>
  <si>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</si>
  <si>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</si>
  <si>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</si>
  <si>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</si>
  <si>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</si>
  <si>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D.1.1</t>
  </si>
  <si>
    <t>Stavebně architektonické řešení</t>
  </si>
  <si>
    <t>01</t>
  </si>
  <si>
    <t>Výměna oken - část uliční průčelí</t>
  </si>
  <si>
    <t>Objekt:</t>
  </si>
  <si>
    <t>Rozpočet:</t>
  </si>
  <si>
    <t>TS-2022-019R01</t>
  </si>
  <si>
    <t>Bělá pod Bezdězem Máchová 501– Zdravotní středisko</t>
  </si>
  <si>
    <t>Město Bělá pod Bezdězem</t>
  </si>
  <si>
    <t>Masarykovo náměstí 90</t>
  </si>
  <si>
    <t>Bělá pod Bezdězem</t>
  </si>
  <si>
    <t>29421</t>
  </si>
  <si>
    <t>00237434</t>
  </si>
  <si>
    <t>CZ00237434</t>
  </si>
  <si>
    <t>Projektový atelier pro architekturu a pozemní stavby spol. s r.o.</t>
  </si>
  <si>
    <t>Bělehradská 199/70</t>
  </si>
  <si>
    <t>Praha-Vinohrady</t>
  </si>
  <si>
    <t>12000</t>
  </si>
  <si>
    <t>45308616</t>
  </si>
  <si>
    <t>CZ45308616</t>
  </si>
  <si>
    <t>11.8.2022</t>
  </si>
  <si>
    <t>Stavba</t>
  </si>
  <si>
    <t>Stavební objekt</t>
  </si>
  <si>
    <t>Celkem za stavbu</t>
  </si>
  <si>
    <t>CZK</t>
  </si>
  <si>
    <t>#POPS</t>
  </si>
  <si>
    <t>Popis stavby: TS-2022-019R01 - Bělá pod Bezdězem Máchová 501– Zdravotní středisko</t>
  </si>
  <si>
    <t>#POPO</t>
  </si>
  <si>
    <t>Popis objektu: 01 - Výměna oken - část uliční průčelí</t>
  </si>
  <si>
    <t>#POPR</t>
  </si>
  <si>
    <t>Popis rozpočtu: D.1.1 - Stavebně architektonické řešení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</si>
  <si>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</si>
  <si>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</si>
  <si>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</si>
  <si>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</si>
  <si>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</si>
  <si>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</si>
  <si>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</si>
  <si>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</si>
  <si>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</si>
  <si>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</si>
  <si>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</si>
  <si>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</si>
  <si>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</si>
  <si>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</si>
  <si>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</si>
  <si>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</si>
  <si>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</si>
  <si>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</si>
  <si>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</si>
  <si>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</si>
  <si>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</si>
  <si>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</si>
  <si>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</si>
  <si>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</si>
  <si>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</si>
  <si>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</si>
  <si>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</si>
  <si>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</si>
  <si>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</si>
  <si>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</si>
  <si>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</si>
  <si>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</si>
  <si>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</si>
  <si>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</si>
  <si>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</si>
  <si>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</si>
  <si>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</si>
  <si>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</si>
  <si>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</si>
  <si>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</si>
  <si>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</si>
  <si>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</si>
  <si>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</si>
  <si>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</si>
  <si>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</si>
  <si>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</si>
  <si>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</si>
  <si>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</si>
  <si>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</si>
  <si>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</si>
  <si>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</si>
  <si>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</si>
  <si>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</si>
  <si>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</si>
  <si>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</si>
  <si>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</si>
  <si>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</si>
  <si>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310239411R00</t>
  </si>
  <si>
    <t>Zazdívka otvorů o ploše přes 1 m2 do 4 m2 ve zdivu nadzákladovém cihlami pálenými pro jakoukoliv maltu cementovou</t>
  </si>
  <si>
    <t>m3</t>
  </si>
  <si>
    <t>801-4</t>
  </si>
  <si>
    <t>RTS 22/ II</t>
  </si>
  <si>
    <t>Práce</t>
  </si>
  <si>
    <t>POL1_</t>
  </si>
  <si>
    <t>včetně pomocného pracovního lešení</t>
  </si>
  <si>
    <t>SPI</t>
  </si>
  <si>
    <t>různé zazdívky - předpoklad 2,5m3 : 2,5</t>
  </si>
  <si>
    <t>VV</t>
  </si>
  <si>
    <t>349231821RT2</t>
  </si>
  <si>
    <t>Přizdívka ostění s ozubem  přes 150 do 300 mm</t>
  </si>
  <si>
    <t>m2</t>
  </si>
  <si>
    <t>ve vybouraných otvorech, s vysekáním kapes pro zavázání, z jakýchkoliv cihel, z pomocného pracovního lešení o výšce podlahy do 1900 mm a pro zatížení do 1,5 kPa,</t>
  </si>
  <si>
    <t xml:space="preserve">uvažováno s opravou omítky ostění a nadpraží v pásu 300mm (rozsah 50%) : </t>
  </si>
  <si>
    <t xml:space="preserve">Ostění a nadpraží - obvod (bez parapetů) : </t>
  </si>
  <si>
    <t>ON/01a rozměr 1180/2050 6ks : (1,18+2,05*2)*6*0,3*0,5</t>
  </si>
  <si>
    <t>ON/01b rozměr 1180/2050 6ks : (1,18+2,05*2)*6*0,3*0,5</t>
  </si>
  <si>
    <t>ON/02a rozměr 1050/1840 3ks : (1,05+1,84*2)*3*0,3*0,5</t>
  </si>
  <si>
    <t>ON/02b rozměr 1050/1840 3ks : (1,05+1,84*2)*3*0,3*0,5</t>
  </si>
  <si>
    <t>ON/03 rozměr 400/870 2ks : (0,4+0,87*2)*2*0,3*0,5</t>
  </si>
  <si>
    <t>Mezisoučet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</si>
  <si>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</si>
  <si>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</si>
  <si>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</si>
  <si>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 xml:space="preserve">uvažováno s opravou omítky ostění a nadpraží v pásu 300mm : </t>
  </si>
  <si>
    <t>ON/01a rozměr 1180/2050 6ks : (1,18+2,05*2)*6*0,3</t>
  </si>
  <si>
    <t>ON/01b rozměr 1180/2050 6ks : (1,18+2,05*2)*6*0,3</t>
  </si>
  <si>
    <t>ON/02a rozměr 1050/1840 3ks : (1,05+1,84*2)*3*0,3</t>
  </si>
  <si>
    <t>ON/02b rozměr 1050/1840 3ks : (1,05+1,84*2)*3*0,3</t>
  </si>
  <si>
    <t>ON/03 rozměr 400/870 2ks : (0,4+0,87*2)*2*0,3</t>
  </si>
  <si>
    <t>622311563R00</t>
  </si>
  <si>
    <t>Zateplení parapetu extrudovaným polystyrénem, tloušťky 30 mm</t>
  </si>
  <si>
    <t>801-1</t>
  </si>
  <si>
    <t>nanesení lepicího tmelu na izolační desky, nalepení desek, natažení stěrky, vtlačení výztužné tkaniny a přehlazení stěrky. Včetně parapetních lišt.</t>
  </si>
  <si>
    <t>Součinitel tepelné vodivosti izolantu je 0,035 W/mK.</t>
  </si>
  <si>
    <t>POP</t>
  </si>
  <si>
    <t xml:space="preserve">uvažováno š 500mm : </t>
  </si>
  <si>
    <t>ON/01a rozměr 1180/2050 6ks : 1,18*6*0,5</t>
  </si>
  <si>
    <t>ON/01b rozměr 1180/2050 6ks : 1,18*6*0,5</t>
  </si>
  <si>
    <t>ON/02a rozměr 1050/1840 3ks : 1,05*3*0,5</t>
  </si>
  <si>
    <t>ON/02b rozměr 1050/1840 3ks : 1,05*3*0,5</t>
  </si>
  <si>
    <t>ON/03 rozměr 400/870 2ks : 0,4*2*0,5</t>
  </si>
  <si>
    <t>641931118RT1</t>
  </si>
  <si>
    <t>Předsazená montáž  oken nebo dveří, osazených do profilu, kotveného do betonového, pórobetonového nebo vápenopískového zdiva, s vyložením 180 mm</t>
  </si>
  <si>
    <t>m</t>
  </si>
  <si>
    <t>bez dodávky okna nebo dveří</t>
  </si>
  <si>
    <t/>
  </si>
  <si>
    <t>analogicky dle popisu v PD rozměr kotvícího L profilu 160/120mm.</t>
  </si>
  <si>
    <t>nosné tepelně izolační profily pro předsazenou montáž oken.</t>
  </si>
  <si>
    <t>Nová dřevěná okna budou osazena na vnější líc profilu s použitím předstlačené těsnící pásky</t>
  </si>
  <si>
    <t>Vodotěsnost třídy E 1350</t>
  </si>
  <si>
    <t xml:space="preserve">obvod otvorových výplní : </t>
  </si>
  <si>
    <t>ON/01a rozměr 1180/2050 6ks : (1,18*2+2,05*2)*6</t>
  </si>
  <si>
    <t>ON/01b rozměr 1180/2050 6ks : (1,18*2+2,05*2)*6</t>
  </si>
  <si>
    <t>ON/02a rozměr 1050/1840 3ks : (1,05*2+1,84*2)*3</t>
  </si>
  <si>
    <t>ON/02b rozměr 1050/1840 3ks : (1,05*2+1,84*2)*3</t>
  </si>
  <si>
    <t>ON/03 rozměr 400/870 2ks : (0,4*2+0,87*2)*2</t>
  </si>
  <si>
    <t>648952421R00</t>
  </si>
  <si>
    <t>Osazení parapetních desek dřevěných šířkky přes 250 do 500 mm</t>
  </si>
  <si>
    <t>na montážní pěnu, zapravení omítky pod parapetem, těsnění spáry mezi parapetem a rámem okna, dodávka silikonu.</t>
  </si>
  <si>
    <t xml:space="preserve">Parapety : </t>
  </si>
  <si>
    <t>ON/01a rozměr 1180/2050 6ks : 1,18*6</t>
  </si>
  <si>
    <t>ON/01b rozměr 1180/2050 6ks : 1,18*6</t>
  </si>
  <si>
    <t>ON/02a rozměr 1050/1840 3ks : 1,05*3</t>
  </si>
  <si>
    <t>ON/02b rozměr 1050/1840 3ks : 1,05*3</t>
  </si>
  <si>
    <t>ON/03 rozměr 400/870 : 0,4*2</t>
  </si>
  <si>
    <t>60775327R</t>
  </si>
  <si>
    <t>parapet vnitřní š = 500 mm; materiál - povrch laminátová fólie CPL; materiál - jádro vlhkuodolná DTD; dekor mramor, buk, zlatý dub, třešeň, aluminium, dub, pino</t>
  </si>
  <si>
    <t>SPCM</t>
  </si>
  <si>
    <t>RTS 22/ I</t>
  </si>
  <si>
    <t>Specifikace</t>
  </si>
  <si>
    <t>POL3_</t>
  </si>
  <si>
    <t>analogicky dle popisu v PD:</t>
  </si>
  <si>
    <t>součástí okna je  vnitřní dřevěný parapet v barvě rámů oken</t>
  </si>
  <si>
    <t>Odkaz na mn. položky pořadí 6 : 21,26000*1,15</t>
  </si>
  <si>
    <t>60775393R</t>
  </si>
  <si>
    <t>krytka parapetu plast; pro parapety s nosem; rozměr 600 mm; barva hnědá</t>
  </si>
  <si>
    <t>kus</t>
  </si>
  <si>
    <t>ON/01a rozměr 1180/2050 6ks : 2*6</t>
  </si>
  <si>
    <t>ON/01b rozměr 1180/2050 6ks : 2*6</t>
  </si>
  <si>
    <t>ON/02a rozměr 1050/1840 3ks : 2*3</t>
  </si>
  <si>
    <t>ON/02b rozměr 1050/1840 3ks : 2*3</t>
  </si>
  <si>
    <t>ON/03 rozměr 400/870 : 2*2</t>
  </si>
  <si>
    <t>ON/01a</t>
  </si>
  <si>
    <t>Kompletní dodávka prvku ON/01a - eurookno dřevěné tepelně izolační, vnitřní stavební světlost 1180/2050, nutno přeměřit dle skuteč.provedení</t>
  </si>
  <si>
    <t>ks</t>
  </si>
  <si>
    <t>Vlastní</t>
  </si>
  <si>
    <t>Indiv</t>
  </si>
  <si>
    <t>okenní rám s dvěmi vodorovnými příčlemi</t>
  </si>
  <si>
    <t>tři otvíravá/vyklápěcí křídla dovnitř</t>
  </si>
  <si>
    <t>typový euro profil hloubka 92</t>
  </si>
  <si>
    <t>součinitel prostupu okna (celé okno)  Uw= 0,7 W/m2K</t>
  </si>
  <si>
    <t>zasklení:    izolační trojsklo- 4,18,4,18,4 čiré</t>
  </si>
  <si>
    <t xml:space="preserve">                 teplý distanční rámeček v barvě rámu</t>
  </si>
  <si>
    <t>po odvodu dvojité těsnění</t>
  </si>
  <si>
    <t>součástí okna je  vnitřní dřevěný parapet v barvě rámů oken (naceněno samostatnou položkou)</t>
  </si>
  <si>
    <t>celoobvodové kování</t>
  </si>
  <si>
    <t>okenní klika se štítkem nerez mat, s pojistkou</t>
  </si>
  <si>
    <t>horní křídla vyklápěcí pomocí pákového mechanismu ukotveného na rámu</t>
  </si>
  <si>
    <t>barevné provedení -  krycí nástřik</t>
  </si>
  <si>
    <t>Kompletní dodávka dle tabulky nových oken (část uličního průčelí) i dalších souvisejících informací obsažených v PD (textová i výkresová část, technologické postupy, atd.).</t>
  </si>
  <si>
    <t>Dodávka oken je včetně prvků kování, těsnění, povrchové úpravy, vzorkování a veškerých dalších nutných souvisejících prvků a plnění nutných pro úspěšné dokončení a předání díla.</t>
  </si>
  <si>
    <t>ON01a : 6</t>
  </si>
  <si>
    <t>ON/01b</t>
  </si>
  <si>
    <t>Kompletní dodávka prvku ON/01b - eurookno dřevěné tepelně izolační, vnitřní stavební světlost 1180/2050, nutno přeměřit dle skuteč.provedení</t>
  </si>
  <si>
    <t>ON01b : 6</t>
  </si>
  <si>
    <t>ON/02a</t>
  </si>
  <si>
    <t>Kompletní dodávka prvku ON/02a - eurookno dřevěné tepelně izolační, vnitřní stavební světlost 1050/1840, nutno přeměřit dle skuteč.provedení</t>
  </si>
  <si>
    <t>ON02a : 3</t>
  </si>
  <si>
    <t>ON/02b</t>
  </si>
  <si>
    <t>Kompletní dodávka prvku ON/02b - eurookno dřevěné tepelně izolační, vnitřní stavební světlost 1050/1840, nutno přeměřit dle skuteč.provedení</t>
  </si>
  <si>
    <t>ON02b : 3</t>
  </si>
  <si>
    <t>ON/03</t>
  </si>
  <si>
    <t>Kompletní dodávka prvku ON/03 - eurookno dřevěné tepelně izolační, vnitřní stavební světlost 400/870, nutno přeměřit dle skuteč.provedení</t>
  </si>
  <si>
    <t>jedno otvíravé/vyklápěcí křídlo dovnitř</t>
  </si>
  <si>
    <t>ON03 : 2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</si>
  <si>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</si>
  <si>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</si>
  <si>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</si>
  <si>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</si>
  <si>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</si>
  <si>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uliční průčelí - část před okny : 20*4+10,5*5,85</t>
  </si>
  <si>
    <t>941941191R00</t>
  </si>
  <si>
    <t>Montáž lešení lehkého pracovního řadového s podlahami příplatek za každý další i započatý měsíc použití lešení  šířky šířky od 0,80 do 1,00 m a výšky do 10 m</t>
  </si>
  <si>
    <t xml:space="preserve">uvažováno 3měsíce : </t>
  </si>
  <si>
    <t>Odkaz na mn. položky pořadí 14 : 141,42500*3</t>
  </si>
  <si>
    <t>941941831R00</t>
  </si>
  <si>
    <t>Demontáž lešení lehkého řadového s podlahami šířky od 0,8 do 1 m, výšky do 10 m</t>
  </si>
  <si>
    <t>Odkaz na mn. položky pořadí 14 : 141,42500</t>
  </si>
  <si>
    <t>941955001R00</t>
  </si>
  <si>
    <t>Lešení lehké pracovní pomocné pomocné, o výšce lešeňové podlahy do 1,2 m</t>
  </si>
  <si>
    <t>předběžně uvažováno zevnitř průměr 2x2m2 kolem každého okna : 2*2*20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</si>
  <si>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</si>
  <si>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</si>
  <si>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</si>
  <si>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</si>
  <si>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Odkaz na mn. položky pořadí 18 : 141,42500*3</t>
  </si>
  <si>
    <t>944944081R00</t>
  </si>
  <si>
    <t xml:space="preserve">Demontáž ochranné sítě z umělých vláken </t>
  </si>
  <si>
    <t>Odkaz na mn. položky pořadí 18 : 141,42500</t>
  </si>
  <si>
    <t>944945012R00</t>
  </si>
  <si>
    <t>Montáž záchytné stříšky šířky do 2 m</t>
  </si>
  <si>
    <t>20</t>
  </si>
  <si>
    <t>944945192R00</t>
  </si>
  <si>
    <t>Montáž záchytné stříšky příplatek k ceně za každý další i započatý měsíc použití záchytné stříšky  šířky do 2 m</t>
  </si>
  <si>
    <t>Odkaz na mn. položky pořadí 21 : 20,00000*3</t>
  </si>
  <si>
    <t>944945812R00</t>
  </si>
  <si>
    <t>Demontáž záchytné stříšky šířky do 2 m</t>
  </si>
  <si>
    <t>zřizované současně s lehkým nebo těžkým lešením,</t>
  </si>
  <si>
    <t>Odkaz na mn. položky pořadí 21 : 20,00000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</si>
  <si>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</si>
  <si>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</si>
  <si>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předpoklad výměry adekvátní části u oken : 200</t>
  </si>
  <si>
    <t>967031132R00</t>
  </si>
  <si>
    <t>Přisekání rovných ostění ve zdivu cihelném na jakoukoliv maltu vápennou nebo vépenocementovou</t>
  </si>
  <si>
    <t>801-3</t>
  </si>
  <si>
    <t>bez odstupu, po hrubém vybourání otvorů v jakémkoliv zdivu cihelném, včetně pomocného lešení o výšce podlahy do 1900 mm a pro zatížení do 1,5 kPa  (150 kg/m2),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</si>
  <si>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</si>
  <si>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</si>
  <si>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</si>
  <si>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původní okna v přízemí - dolní část : 12</t>
  </si>
  <si>
    <t>půda - podkroví : 2</t>
  </si>
  <si>
    <t>968061113R00</t>
  </si>
  <si>
    <t>Vyvěšení nebo zavěšení dřevěných křídel oken, plochy přes 1,5 m2</t>
  </si>
  <si>
    <t>původní okna v přízemí - horní část : 12</t>
  </si>
  <si>
    <t>původní okna v patře : 6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</si>
  <si>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</si>
  <si>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</si>
  <si>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</si>
  <si>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>původní okna v přízemí - dolní část : 1,2*0,6*12</t>
  </si>
  <si>
    <t>půda - podkroví : 0,4*0,87*2</t>
  </si>
  <si>
    <t>968062355R00</t>
  </si>
  <si>
    <t>Vybourání dřevěných rámů oken dvojitých nebo zdvojených, plochy do 2 m2</t>
  </si>
  <si>
    <t>původní okna v přízemí - horní část : 1,2*1,45*12</t>
  </si>
  <si>
    <t>původní okna v patře : 1,05*1,84*6</t>
  </si>
  <si>
    <t>968095002R00</t>
  </si>
  <si>
    <t xml:space="preserve">Vybourání vnitřních parapetů dřevěných, šířky do 50 cm,  </t>
  </si>
  <si>
    <t>978013191R00</t>
  </si>
  <si>
    <t>Otlučení omítek vápenných nebo vápenocementových vnitřních s vyškrabáním spár, s očištěním zdiva stěn, v rozsahu do 100 %</t>
  </si>
  <si>
    <t>999281148R00</t>
  </si>
  <si>
    <t>Přesun hmot pro opravy a údržbu objektů pro opravy a údržbu dosavadních objektů včetně vnějších plášťů  výšky do 12 m, nošením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</si>
  <si>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</si>
  <si>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</si>
  <si>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</si>
  <si>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</si>
  <si>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</si>
  <si>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1,2,3,4,5,6,7,8,9,10,11,12,13,14,15,17,19,21,22,24,28,29, : </t>
  </si>
  <si>
    <t>Součet: : 18,22914</t>
  </si>
  <si>
    <t>764816120R00</t>
  </si>
  <si>
    <t>Oplechování parapetů včetně rohů, lepené lepidlem, z lakovaného pozinkovaného plechu, rš 200 mm, dodávka a montáž</t>
  </si>
  <si>
    <t>800-764</t>
  </si>
  <si>
    <t>včetně rohů</t>
  </si>
  <si>
    <t>ON/03 rozměr 400/870 2ks : 0,4*2</t>
  </si>
  <si>
    <t>764410850R00</t>
  </si>
  <si>
    <t>Demontáž oplechování parapetů rš od 100 do 330 mm</t>
  </si>
  <si>
    <t>998764202R00</t>
  </si>
  <si>
    <t>Přesun hmot pro konstrukce klempířské v objektech výšky do 12 m</t>
  </si>
  <si>
    <t>50 m vodorovně</t>
  </si>
  <si>
    <t>784191301R00</t>
  </si>
  <si>
    <t>Příprava povrchu Penetrace (napouštění) podkladu protiplísňová, jednonásobná</t>
  </si>
  <si>
    <t>800-784</t>
  </si>
  <si>
    <t>Odkaz na mn. položky pořadí 37 : 128,80600</t>
  </si>
  <si>
    <t>784115522R00</t>
  </si>
  <si>
    <t>Malby z malířských směsí protiplísňové,  , barevné, dvojnásobné</t>
  </si>
  <si>
    <t xml:space="preserve">uvažováno pro opravená ostění a nadpraží (ne místnosti a chodby) : </t>
  </si>
  <si>
    <t>ost. drobné opravy - předpoklad : 100</t>
  </si>
  <si>
    <t xml:space="preserve">POZN. neřešeny výmalby cel : </t>
  </si>
  <si>
    <t>786622211RT2</t>
  </si>
  <si>
    <t>Zastiňující zařízení lamelové žaluzie vnitřní vč. dodávky, pro okna plastová</t>
  </si>
  <si>
    <t>800-786</t>
  </si>
  <si>
    <t>Interiérové horizontální žaluzie do oken z dřevěných europrofilů, barevné řešení odsouhlasit s objednatelem.</t>
  </si>
  <si>
    <t>ON/01a : 1,18*2,05*6</t>
  </si>
  <si>
    <t>ON/01b : 1,18*2,05*6</t>
  </si>
  <si>
    <t>ON/02a : 1,05*1,84*3</t>
  </si>
  <si>
    <t>ON/02b : 1,05*1,84*3</t>
  </si>
  <si>
    <t>ON/03 : 0,4*0,87*2</t>
  </si>
  <si>
    <t>786-D-001</t>
  </si>
  <si>
    <t>Demontáž žaluzií a ost. doplňků původních oken</t>
  </si>
  <si>
    <t>998786202R00</t>
  </si>
  <si>
    <t>Přesun hmot pro čalounické úpravy v objektech výšky do 12 m</t>
  </si>
  <si>
    <t>979094111R00</t>
  </si>
  <si>
    <t>Nakládání nebo překládání vybouraných hmot</t>
  </si>
  <si>
    <t>Přesun suti</t>
  </si>
  <si>
    <t>POL8_</t>
  </si>
  <si>
    <t xml:space="preserve">Demontážní hmotnosti z položek s pořadovými čísly: : </t>
  </si>
  <si>
    <t xml:space="preserve">25,28,29,30,31,34, : </t>
  </si>
  <si>
    <t>Součet: : 5,17979</t>
  </si>
  <si>
    <t>979011211R00</t>
  </si>
  <si>
    <t>Svislá doprava suti a vybouraných hmot nošením za prvé podlaží nad základním podlažím</t>
  </si>
  <si>
    <t>Součet: : 2,07192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</si>
  <si>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</si>
  <si>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</si>
  <si>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</si>
  <si>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</si>
  <si>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</si>
  <si>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150,21403</t>
  </si>
  <si>
    <t>979990107R00</t>
  </si>
  <si>
    <t>Poplatek za skládku za uložení, směs betonu, cihel a dřeva,  , skupina 17 09 04 z Katalogu odpadů</t>
  </si>
  <si>
    <t>Součet: : 2,48630</t>
  </si>
  <si>
    <t>979990162R00</t>
  </si>
  <si>
    <t>Poplatek za skládku za uložení, dřevo+sklo,  , skupina 17 09 04 z Katalogu odpadů</t>
  </si>
  <si>
    <t>Součet: : 2,69349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</si>
  <si>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</si>
  <si>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</si>
  <si>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</si>
  <si>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</si>
  <si>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</si>
  <si>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</si>
  <si>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</si>
  <si>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</si>
  <si>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</si>
  <si>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</si>
  <si>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</si>
  <si>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</si>
  <si>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</si>
  <si>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</si>
  <si>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</si>
  <si>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</si>
  <si>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</si>
  <si>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00411R1</t>
  </si>
  <si>
    <t>Dílenská dokumentace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</si>
  <si>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</si>
  <si>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SUM</t>
  </si>
  <si>
    <t>okenní rám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</si>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</sst>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MA82ZawlBF6ki3iwaFjDQQlZb4UDY//NyKaVCRUK/0yRO2S+V6CQPVzTGhj1LU6GnKdyac09ni+9u3BcM6kUyQ==" saltValue="DTf3zp8TEY/4RJH7QCT71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opLeftCell="B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5263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SUMIF(F53:F66,A16,I53:I66)+SUMIF(F53:F66,"PSU",I53:I66)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SUMIF(F53:F66,A17,I53:I66)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SUMIF(F53:F66,A18,I53:I66)</f>
        <v>0</v>
      </c>
      <c r="J18" s="81"/>
    </row>
    <row r="19" spans="1:10" ht="23.25" customHeight="1" x14ac:dyDescent="0.2">
      <c r="A19" s="196" t="s">
        <v>101</v>
      </c>
      <c r="B19" s="37" t="s">
        <v>27</v>
      </c>
      <c r="C19" s="58"/>
      <c r="D19" s="59"/>
      <c r="E19" s="79"/>
      <c r="F19" s="80"/>
      <c r="G19" s="79"/>
      <c r="H19" s="80"/>
      <c r="I19" s="79">
        <f>SUMIF(F53:F66,A19,I53:I66)</f>
        <v>0</v>
      </c>
      <c r="J19" s="81"/>
    </row>
    <row r="20" spans="1:10" ht="23.25" customHeight="1" x14ac:dyDescent="0.2">
      <c r="A20" s="196" t="s">
        <v>102</v>
      </c>
      <c r="B20" s="37" t="s">
        <v>28</v>
      </c>
      <c r="C20" s="58"/>
      <c r="D20" s="59"/>
      <c r="E20" s="79"/>
      <c r="F20" s="80"/>
      <c r="G20" s="79"/>
      <c r="H20" s="80"/>
      <c r="I20" s="79">
        <f>SUMIF(F53:F66,A20,I53:I66)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 t="s">
        <v>63</v>
      </c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64</v>
      </c>
      <c r="C39" s="148"/>
      <c r="D39" s="148"/>
      <c r="E39" s="148"/>
      <c r="F39" s="149">
        <f>'01 D.1.1 Pol'!AE336</f>
        <v>0</v>
      </c>
      <c r="G39" s="150">
        <f>'01 D.1.1 Pol'!AF336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65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'01 D.1.1 Pol'!AE336</f>
        <v>0</v>
      </c>
      <c r="G41" s="156">
        <f>'01 D.1.1 Pol'!AF336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D.1.1 Pol'!AE336</f>
        <v>0</v>
      </c>
      <c r="G42" s="151">
        <f>'01 D.1.1 Pol'!AF336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66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68</v>
      </c>
      <c r="B45" t="s">
        <v>69</v>
      </c>
    </row>
    <row r="46" spans="1:10" x14ac:dyDescent="0.2">
      <c r="A46" t="s">
        <v>70</v>
      </c>
      <c r="B46" t="s">
        <v>71</v>
      </c>
    </row>
    <row r="47" spans="1:10" x14ac:dyDescent="0.2">
      <c r="A47" t="s">
        <v>72</v>
      </c>
      <c r="B47" t="s">
        <v>73</v>
      </c>
    </row>
    <row r="50" spans="1:10" ht="15.75" x14ac:dyDescent="0.25">
      <c r="B50" s="176" t="s">
        <v>74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75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76</v>
      </c>
      <c r="C53" s="185" t="s">
        <v>77</v>
      </c>
      <c r="D53" s="186"/>
      <c r="E53" s="186"/>
      <c r="F53" s="192" t="s">
        <v>24</v>
      </c>
      <c r="G53" s="193"/>
      <c r="H53" s="193"/>
      <c r="I53" s="193">
        <f>'01 D.1.1 Pol'!G8</f>
        <v>0</v>
      </c>
      <c r="J53" s="190" t="str">
        <f>IF(I67=0,"",I53/I67*100)</f>
        <v/>
      </c>
    </row>
    <row r="54" spans="1:10" ht="36.75" customHeight="1" x14ac:dyDescent="0.2">
      <c r="A54" s="179"/>
      <c r="B54" s="184" t="s">
        <v>78</v>
      </c>
      <c r="C54" s="185" t="s">
        <v>79</v>
      </c>
      <c r="D54" s="186"/>
      <c r="E54" s="186"/>
      <c r="F54" s="192" t="s">
        <v>24</v>
      </c>
      <c r="G54" s="193"/>
      <c r="H54" s="193"/>
      <c r="I54" s="193">
        <f>'01 D.1.1 Pol'!G22</f>
        <v>0</v>
      </c>
      <c r="J54" s="190" t="str">
        <f>IF(I67=0,"",I54/I67*100)</f>
        <v/>
      </c>
    </row>
    <row r="55" spans="1:10" ht="36.75" customHeight="1" x14ac:dyDescent="0.2">
      <c r="A55" s="179"/>
      <c r="B55" s="184" t="s">
        <v>80</v>
      </c>
      <c r="C55" s="185" t="s">
        <v>81</v>
      </c>
      <c r="D55" s="186"/>
      <c r="E55" s="186"/>
      <c r="F55" s="192" t="s">
        <v>24</v>
      </c>
      <c r="G55" s="193"/>
      <c r="H55" s="193"/>
      <c r="I55" s="193">
        <f>'01 D.1.1 Pol'!G33</f>
        <v>0</v>
      </c>
      <c r="J55" s="190" t="str">
        <f>IF(I67=0,"",I55/I67*100)</f>
        <v/>
      </c>
    </row>
    <row r="56" spans="1:10" ht="36.75" customHeight="1" x14ac:dyDescent="0.2">
      <c r="A56" s="179"/>
      <c r="B56" s="184" t="s">
        <v>82</v>
      </c>
      <c r="C56" s="185" t="s">
        <v>83</v>
      </c>
      <c r="D56" s="186"/>
      <c r="E56" s="186"/>
      <c r="F56" s="192" t="s">
        <v>24</v>
      </c>
      <c r="G56" s="193"/>
      <c r="H56" s="193"/>
      <c r="I56" s="193">
        <f>'01 D.1.1 Pol'!G44</f>
        <v>0</v>
      </c>
      <c r="J56" s="190" t="str">
        <f>IF(I67=0,"",I56/I67*100)</f>
        <v/>
      </c>
    </row>
    <row r="57" spans="1:10" ht="36.75" customHeight="1" x14ac:dyDescent="0.2">
      <c r="A57" s="179"/>
      <c r="B57" s="184" t="s">
        <v>84</v>
      </c>
      <c r="C57" s="185" t="s">
        <v>85</v>
      </c>
      <c r="D57" s="186"/>
      <c r="E57" s="186"/>
      <c r="F57" s="192" t="s">
        <v>24</v>
      </c>
      <c r="G57" s="193"/>
      <c r="H57" s="193"/>
      <c r="I57" s="193">
        <f>'01 D.1.1 Pol'!G158</f>
        <v>0</v>
      </c>
      <c r="J57" s="190" t="str">
        <f>IF(I67=0,"",I57/I67*100)</f>
        <v/>
      </c>
    </row>
    <row r="58" spans="1:10" ht="36.75" customHeight="1" x14ac:dyDescent="0.2">
      <c r="A58" s="179"/>
      <c r="B58" s="184" t="s">
        <v>86</v>
      </c>
      <c r="C58" s="185" t="s">
        <v>87</v>
      </c>
      <c r="D58" s="186"/>
      <c r="E58" s="186"/>
      <c r="F58" s="192" t="s">
        <v>24</v>
      </c>
      <c r="G58" s="193"/>
      <c r="H58" s="193"/>
      <c r="I58" s="193">
        <f>'01 D.1.1 Pol'!G186</f>
        <v>0</v>
      </c>
      <c r="J58" s="190" t="str">
        <f>IF(I67=0,"",I58/I67*100)</f>
        <v/>
      </c>
    </row>
    <row r="59" spans="1:10" ht="36.75" customHeight="1" x14ac:dyDescent="0.2">
      <c r="A59" s="179"/>
      <c r="B59" s="184" t="s">
        <v>88</v>
      </c>
      <c r="C59" s="185" t="s">
        <v>89</v>
      </c>
      <c r="D59" s="186"/>
      <c r="E59" s="186"/>
      <c r="F59" s="192" t="s">
        <v>24</v>
      </c>
      <c r="G59" s="193"/>
      <c r="H59" s="193"/>
      <c r="I59" s="193">
        <f>'01 D.1.1 Pol'!G189</f>
        <v>0</v>
      </c>
      <c r="J59" s="190" t="str">
        <f>IF(I67=0,"",I59/I67*100)</f>
        <v/>
      </c>
    </row>
    <row r="60" spans="1:10" ht="36.75" customHeight="1" x14ac:dyDescent="0.2">
      <c r="A60" s="179"/>
      <c r="B60" s="184" t="s">
        <v>90</v>
      </c>
      <c r="C60" s="185" t="s">
        <v>91</v>
      </c>
      <c r="D60" s="186"/>
      <c r="E60" s="186"/>
      <c r="F60" s="192" t="s">
        <v>24</v>
      </c>
      <c r="G60" s="193"/>
      <c r="H60" s="193"/>
      <c r="I60" s="193">
        <f>'01 D.1.1 Pol'!G233</f>
        <v>0</v>
      </c>
      <c r="J60" s="190" t="str">
        <f>IF(I67=0,"",I60/I67*100)</f>
        <v/>
      </c>
    </row>
    <row r="61" spans="1:10" ht="36.75" customHeight="1" x14ac:dyDescent="0.2">
      <c r="A61" s="179"/>
      <c r="B61" s="184" t="s">
        <v>92</v>
      </c>
      <c r="C61" s="185" t="s">
        <v>93</v>
      </c>
      <c r="D61" s="186"/>
      <c r="E61" s="186"/>
      <c r="F61" s="192" t="s">
        <v>25</v>
      </c>
      <c r="G61" s="193"/>
      <c r="H61" s="193"/>
      <c r="I61" s="193">
        <f>'01 D.1.1 Pol'!G239</f>
        <v>0</v>
      </c>
      <c r="J61" s="190" t="str">
        <f>IF(I67=0,"",I61/I67*100)</f>
        <v/>
      </c>
    </row>
    <row r="62" spans="1:10" ht="36.75" customHeight="1" x14ac:dyDescent="0.2">
      <c r="A62" s="179"/>
      <c r="B62" s="184" t="s">
        <v>94</v>
      </c>
      <c r="C62" s="185" t="s">
        <v>95</v>
      </c>
      <c r="D62" s="186"/>
      <c r="E62" s="186"/>
      <c r="F62" s="192" t="s">
        <v>25</v>
      </c>
      <c r="G62" s="193"/>
      <c r="H62" s="193"/>
      <c r="I62" s="193">
        <f>'01 D.1.1 Pol'!G259</f>
        <v>0</v>
      </c>
      <c r="J62" s="190" t="str">
        <f>IF(I67=0,"",I62/I67*100)</f>
        <v/>
      </c>
    </row>
    <row r="63" spans="1:10" ht="36.75" customHeight="1" x14ac:dyDescent="0.2">
      <c r="A63" s="179"/>
      <c r="B63" s="184" t="s">
        <v>96</v>
      </c>
      <c r="C63" s="185" t="s">
        <v>97</v>
      </c>
      <c r="D63" s="186"/>
      <c r="E63" s="186"/>
      <c r="F63" s="192" t="s">
        <v>25</v>
      </c>
      <c r="G63" s="193"/>
      <c r="H63" s="193"/>
      <c r="I63" s="193">
        <f>'01 D.1.1 Pol'!G273</f>
        <v>0</v>
      </c>
      <c r="J63" s="190" t="str">
        <f>IF(I67=0,"",I63/I67*100)</f>
        <v/>
      </c>
    </row>
    <row r="64" spans="1:10" ht="36.75" customHeight="1" x14ac:dyDescent="0.2">
      <c r="A64" s="179"/>
      <c r="B64" s="184" t="s">
        <v>98</v>
      </c>
      <c r="C64" s="185" t="s">
        <v>99</v>
      </c>
      <c r="D64" s="186"/>
      <c r="E64" s="186"/>
      <c r="F64" s="192" t="s">
        <v>100</v>
      </c>
      <c r="G64" s="193"/>
      <c r="H64" s="193"/>
      <c r="I64" s="193">
        <f>'01 D.1.1 Pol'!G290</f>
        <v>0</v>
      </c>
      <c r="J64" s="190" t="str">
        <f>IF(I67=0,"",I64/I67*100)</f>
        <v/>
      </c>
    </row>
    <row r="65" spans="1:10" ht="36.75" customHeight="1" x14ac:dyDescent="0.2">
      <c r="A65" s="179"/>
      <c r="B65" s="184" t="s">
        <v>101</v>
      </c>
      <c r="C65" s="185" t="s">
        <v>27</v>
      </c>
      <c r="D65" s="186"/>
      <c r="E65" s="186"/>
      <c r="F65" s="192" t="s">
        <v>101</v>
      </c>
      <c r="G65" s="193"/>
      <c r="H65" s="193"/>
      <c r="I65" s="193">
        <f>'01 D.1.1 Pol'!G327</f>
        <v>0</v>
      </c>
      <c r="J65" s="190" t="str">
        <f>IF(I67=0,"",I65/I67*100)</f>
        <v/>
      </c>
    </row>
    <row r="66" spans="1:10" ht="36.75" customHeight="1" x14ac:dyDescent="0.2">
      <c r="A66" s="179"/>
      <c r="B66" s="184" t="s">
        <v>102</v>
      </c>
      <c r="C66" s="185" t="s">
        <v>28</v>
      </c>
      <c r="D66" s="186"/>
      <c r="E66" s="186"/>
      <c r="F66" s="192" t="s">
        <v>102</v>
      </c>
      <c r="G66" s="193"/>
      <c r="H66" s="193"/>
      <c r="I66" s="193">
        <f>'01 D.1.1 Pol'!G330</f>
        <v>0</v>
      </c>
      <c r="J66" s="190" t="str">
        <f>IF(I67=0,"",I66/I67*100)</f>
        <v/>
      </c>
    </row>
    <row r="67" spans="1:10" ht="25.5" customHeight="1" x14ac:dyDescent="0.2">
      <c r="A67" s="180"/>
      <c r="B67" s="187" t="s">
        <v>1</v>
      </c>
      <c r="C67" s="188"/>
      <c r="D67" s="189"/>
      <c r="E67" s="189"/>
      <c r="F67" s="194"/>
      <c r="G67" s="195"/>
      <c r="H67" s="195"/>
      <c r="I67" s="195">
        <f>SUM(I53:I66)</f>
        <v>0</v>
      </c>
      <c r="J67" s="191">
        <f>SUM(J53:J66)</f>
        <v>0</v>
      </c>
    </row>
    <row r="68" spans="1:10" x14ac:dyDescent="0.2">
      <c r="F68" s="135"/>
      <c r="G68" s="135"/>
      <c r="H68" s="135"/>
      <c r="I68" s="135"/>
      <c r="J68" s="136"/>
    </row>
    <row r="69" spans="1:10" x14ac:dyDescent="0.2">
      <c r="F69" s="135"/>
      <c r="G69" s="135"/>
      <c r="H69" s="135"/>
      <c r="I69" s="135"/>
      <c r="J69" s="136"/>
    </row>
    <row r="70" spans="1:10" x14ac:dyDescent="0.2">
      <c r="F70" s="135"/>
      <c r="G70" s="135"/>
      <c r="H70" s="135"/>
      <c r="I70" s="135"/>
      <c r="J70" s="136"/>
    </row>
  </sheetData>
  <sheetProtection algorithmName="SHA-512" hashValue="KYr/Q0cj00OCBKXyw58dCoe7W7QLnPe0LLP9HrxK5G+DoIbg3T+NxgUkmzRiTFqxDCsK78JKm1p77JxLckKbLg==" saltValue="gwYQ2EZolYXrjB/2iJnWX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Wu5SNEECgPMcWcI3ofK+LapviiUWm+A9mLB27413UrcJ4D1O5R5cHxmsReS2A9Fuik1UgXRq1lDer4TBDjMOww==" saltValue="BG4Uc3L5k4vp32wnjwXrW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53F35-6175-4F7F-A8A1-FAFA06F65B0C}">
  <sheetPr>
    <outlinePr summaryBelow="0"/>
  </sheetPr>
  <dimension ref="A1:BH5000"/>
  <sheetViews>
    <sheetView tabSelected="1" workbookViewId="0">
      <pane ySplit="7" topLeftCell="A273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103</v>
      </c>
      <c r="B1" s="197"/>
      <c r="C1" s="197"/>
      <c r="D1" s="197"/>
      <c r="E1" s="197"/>
      <c r="F1" s="197"/>
      <c r="G1" s="197"/>
      <c r="AG1" t="s">
        <v>104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105</v>
      </c>
    </row>
    <row r="3" spans="1:60" ht="24.95" customHeight="1" x14ac:dyDescent="0.2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105</v>
      </c>
      <c r="AG3" t="s">
        <v>106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107</v>
      </c>
    </row>
    <row r="5" spans="1:60" x14ac:dyDescent="0.2">
      <c r="D5" s="10"/>
    </row>
    <row r="6" spans="1:60" ht="38.25" x14ac:dyDescent="0.2">
      <c r="A6" s="208" t="s">
        <v>108</v>
      </c>
      <c r="B6" s="210" t="s">
        <v>109</v>
      </c>
      <c r="C6" s="210" t="s">
        <v>110</v>
      </c>
      <c r="D6" s="209" t="s">
        <v>111</v>
      </c>
      <c r="E6" s="208" t="s">
        <v>112</v>
      </c>
      <c r="F6" s="207" t="s">
        <v>113</v>
      </c>
      <c r="G6" s="208" t="s">
        <v>29</v>
      </c>
      <c r="H6" s="211" t="s">
        <v>30</v>
      </c>
      <c r="I6" s="211" t="s">
        <v>114</v>
      </c>
      <c r="J6" s="211" t="s">
        <v>31</v>
      </c>
      <c r="K6" s="211" t="s">
        <v>115</v>
      </c>
      <c r="L6" s="211" t="s">
        <v>116</v>
      </c>
      <c r="M6" s="211" t="s">
        <v>117</v>
      </c>
      <c r="N6" s="211" t="s">
        <v>118</v>
      </c>
      <c r="O6" s="211" t="s">
        <v>119</v>
      </c>
      <c r="P6" s="211" t="s">
        <v>120</v>
      </c>
      <c r="Q6" s="211" t="s">
        <v>121</v>
      </c>
      <c r="R6" s="211" t="s">
        <v>122</v>
      </c>
      <c r="S6" s="211" t="s">
        <v>123</v>
      </c>
      <c r="T6" s="211" t="s">
        <v>124</v>
      </c>
      <c r="U6" s="211" t="s">
        <v>125</v>
      </c>
      <c r="V6" s="211" t="s">
        <v>126</v>
      </c>
      <c r="W6" s="211" t="s">
        <v>127</v>
      </c>
      <c r="X6" s="211" t="s">
        <v>128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33" t="s">
        <v>129</v>
      </c>
      <c r="B8" s="234" t="s">
        <v>76</v>
      </c>
      <c r="C8" s="253" t="s">
        <v>77</v>
      </c>
      <c r="D8" s="235"/>
      <c r="E8" s="236"/>
      <c r="F8" s="237"/>
      <c r="G8" s="237">
        <f>SUMIF(AG9:AG21,"&lt;&gt;NOR",G9:G21)</f>
        <v>0</v>
      </c>
      <c r="H8" s="237"/>
      <c r="I8" s="237">
        <f>SUM(I9:I21)</f>
        <v>0</v>
      </c>
      <c r="J8" s="237"/>
      <c r="K8" s="237">
        <f>SUM(K9:K21)</f>
        <v>0</v>
      </c>
      <c r="L8" s="237"/>
      <c r="M8" s="237">
        <f>SUM(M9:M21)</f>
        <v>0</v>
      </c>
      <c r="N8" s="236"/>
      <c r="O8" s="236">
        <f>SUM(O9:O21)</f>
        <v>10.57</v>
      </c>
      <c r="P8" s="236"/>
      <c r="Q8" s="236">
        <f>SUM(Q9:Q21)</f>
        <v>0</v>
      </c>
      <c r="R8" s="237"/>
      <c r="S8" s="237"/>
      <c r="T8" s="238"/>
      <c r="U8" s="232"/>
      <c r="V8" s="232">
        <f>SUM(V9:V21)</f>
        <v>42.16</v>
      </c>
      <c r="W8" s="232"/>
      <c r="X8" s="232"/>
      <c r="AG8" t="s">
        <v>130</v>
      </c>
    </row>
    <row r="9" spans="1:60" ht="22.5" outlineLevel="1" x14ac:dyDescent="0.2">
      <c r="A9" s="240">
        <v>1</v>
      </c>
      <c r="B9" s="241" t="s">
        <v>131</v>
      </c>
      <c r="C9" s="254" t="s">
        <v>132</v>
      </c>
      <c r="D9" s="242" t="s">
        <v>133</v>
      </c>
      <c r="E9" s="243">
        <v>2.5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1.79356</v>
      </c>
      <c r="O9" s="243">
        <f>ROUND(E9*N9,2)</f>
        <v>4.4800000000000004</v>
      </c>
      <c r="P9" s="243">
        <v>0</v>
      </c>
      <c r="Q9" s="243">
        <f>ROUND(E9*P9,2)</f>
        <v>0</v>
      </c>
      <c r="R9" s="245" t="s">
        <v>134</v>
      </c>
      <c r="S9" s="245" t="s">
        <v>135</v>
      </c>
      <c r="T9" s="246" t="s">
        <v>135</v>
      </c>
      <c r="U9" s="223">
        <v>3.8420000000000001</v>
      </c>
      <c r="V9" s="223">
        <f>ROUND(E9*U9,2)</f>
        <v>9.61</v>
      </c>
      <c r="W9" s="223"/>
      <c r="X9" s="223" t="s">
        <v>136</v>
      </c>
      <c r="Y9" s="212"/>
      <c r="Z9" s="212"/>
      <c r="AA9" s="212"/>
      <c r="AB9" s="212"/>
      <c r="AC9" s="212"/>
      <c r="AD9" s="212"/>
      <c r="AE9" s="212"/>
      <c r="AF9" s="212"/>
      <c r="AG9" s="212" t="s">
        <v>137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5" t="s">
        <v>138</v>
      </c>
      <c r="D10" s="247"/>
      <c r="E10" s="247"/>
      <c r="F10" s="247"/>
      <c r="G10" s="247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2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6" t="s">
        <v>140</v>
      </c>
      <c r="D11" s="225"/>
      <c r="E11" s="226">
        <v>2.5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12"/>
      <c r="Z11" s="212"/>
      <c r="AA11" s="212"/>
      <c r="AB11" s="212"/>
      <c r="AC11" s="212"/>
      <c r="AD11" s="212"/>
      <c r="AE11" s="212"/>
      <c r="AF11" s="212"/>
      <c r="AG11" s="212" t="s">
        <v>141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0">
        <v>2</v>
      </c>
      <c r="B12" s="241" t="s">
        <v>142</v>
      </c>
      <c r="C12" s="254" t="s">
        <v>143</v>
      </c>
      <c r="D12" s="242" t="s">
        <v>144</v>
      </c>
      <c r="E12" s="243">
        <v>14.403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0.42259000000000002</v>
      </c>
      <c r="O12" s="243">
        <f>ROUND(E12*N12,2)</f>
        <v>6.09</v>
      </c>
      <c r="P12" s="243">
        <v>0</v>
      </c>
      <c r="Q12" s="243">
        <f>ROUND(E12*P12,2)</f>
        <v>0</v>
      </c>
      <c r="R12" s="245" t="s">
        <v>134</v>
      </c>
      <c r="S12" s="245" t="s">
        <v>135</v>
      </c>
      <c r="T12" s="246" t="s">
        <v>135</v>
      </c>
      <c r="U12" s="223">
        <v>2.2599999999999998</v>
      </c>
      <c r="V12" s="223">
        <f>ROUND(E12*U12,2)</f>
        <v>32.549999999999997</v>
      </c>
      <c r="W12" s="223"/>
      <c r="X12" s="223" t="s">
        <v>136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137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9"/>
      <c r="B13" s="220"/>
      <c r="C13" s="255" t="s">
        <v>145</v>
      </c>
      <c r="D13" s="247"/>
      <c r="E13" s="247"/>
      <c r="F13" s="247"/>
      <c r="G13" s="247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12"/>
      <c r="Z13" s="212"/>
      <c r="AA13" s="212"/>
      <c r="AB13" s="212"/>
      <c r="AC13" s="212"/>
      <c r="AD13" s="212"/>
      <c r="AE13" s="212"/>
      <c r="AF13" s="212"/>
      <c r="AG13" s="212" t="s">
        <v>139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48" t="str">
        <f>C13</f>
        <v>ve vybouraných otvorech, s vysekáním kapes pro zavázání, z jakýchkoliv cihel, z pomocného pracovního lešení o výšce podlahy do 1900 mm a pro zatížení do 1,5 kPa,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6" t="s">
        <v>146</v>
      </c>
      <c r="D14" s="225"/>
      <c r="E14" s="226"/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2"/>
      <c r="Z14" s="212"/>
      <c r="AA14" s="212"/>
      <c r="AB14" s="212"/>
      <c r="AC14" s="212"/>
      <c r="AD14" s="212"/>
      <c r="AE14" s="212"/>
      <c r="AF14" s="212"/>
      <c r="AG14" s="212" t="s">
        <v>141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6" t="s">
        <v>147</v>
      </c>
      <c r="D15" s="225"/>
      <c r="E15" s="226"/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12"/>
      <c r="Z15" s="212"/>
      <c r="AA15" s="212"/>
      <c r="AB15" s="212"/>
      <c r="AC15" s="212"/>
      <c r="AD15" s="212"/>
      <c r="AE15" s="212"/>
      <c r="AF15" s="212"/>
      <c r="AG15" s="212" t="s">
        <v>141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6" t="s">
        <v>148</v>
      </c>
      <c r="D16" s="225"/>
      <c r="E16" s="226">
        <v>4.7519999999999998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12"/>
      <c r="Z16" s="212"/>
      <c r="AA16" s="212"/>
      <c r="AB16" s="212"/>
      <c r="AC16" s="212"/>
      <c r="AD16" s="212"/>
      <c r="AE16" s="212"/>
      <c r="AF16" s="212"/>
      <c r="AG16" s="212" t="s">
        <v>141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6" t="s">
        <v>149</v>
      </c>
      <c r="D17" s="225"/>
      <c r="E17" s="226">
        <v>4.7519999999999998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12"/>
      <c r="Z17" s="212"/>
      <c r="AA17" s="212"/>
      <c r="AB17" s="212"/>
      <c r="AC17" s="212"/>
      <c r="AD17" s="212"/>
      <c r="AE17" s="212"/>
      <c r="AF17" s="212"/>
      <c r="AG17" s="212" t="s">
        <v>141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6" t="s">
        <v>150</v>
      </c>
      <c r="D18" s="225"/>
      <c r="E18" s="226">
        <v>2.1284999999999998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12"/>
      <c r="Z18" s="212"/>
      <c r="AA18" s="212"/>
      <c r="AB18" s="212"/>
      <c r="AC18" s="212"/>
      <c r="AD18" s="212"/>
      <c r="AE18" s="212"/>
      <c r="AF18" s="212"/>
      <c r="AG18" s="212" t="s">
        <v>141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6" t="s">
        <v>151</v>
      </c>
      <c r="D19" s="225"/>
      <c r="E19" s="226">
        <v>2.1284999999999998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12"/>
      <c r="Z19" s="212"/>
      <c r="AA19" s="212"/>
      <c r="AB19" s="212"/>
      <c r="AC19" s="212"/>
      <c r="AD19" s="212"/>
      <c r="AE19" s="212"/>
      <c r="AF19" s="212"/>
      <c r="AG19" s="212" t="s">
        <v>141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6" t="s">
        <v>152</v>
      </c>
      <c r="D20" s="225"/>
      <c r="E20" s="226">
        <v>0.64200000000000002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12"/>
      <c r="Z20" s="212"/>
      <c r="AA20" s="212"/>
      <c r="AB20" s="212"/>
      <c r="AC20" s="212"/>
      <c r="AD20" s="212"/>
      <c r="AE20" s="212"/>
      <c r="AF20" s="212"/>
      <c r="AG20" s="212" t="s">
        <v>141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7" t="s">
        <v>153</v>
      </c>
      <c r="D21" s="227"/>
      <c r="E21" s="228">
        <v>14.403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12"/>
      <c r="Z21" s="212"/>
      <c r="AA21" s="212"/>
      <c r="AB21" s="212"/>
      <c r="AC21" s="212"/>
      <c r="AD21" s="212"/>
      <c r="AE21" s="212"/>
      <c r="AF21" s="212"/>
      <c r="AG21" s="212" t="s">
        <v>141</v>
      </c>
      <c r="AH21" s="212">
        <v>1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33" t="s">
        <v>129</v>
      </c>
      <c r="B22" s="234" t="s">
        <v>78</v>
      </c>
      <c r="C22" s="253" t="s">
        <v>79</v>
      </c>
      <c r="D22" s="235"/>
      <c r="E22" s="236"/>
      <c r="F22" s="237"/>
      <c r="G22" s="237">
        <f>SUMIF(AG23:AG32,"&lt;&gt;NOR",G23:G32)</f>
        <v>0</v>
      </c>
      <c r="H22" s="237"/>
      <c r="I22" s="237">
        <f>SUM(I23:I32)</f>
        <v>0</v>
      </c>
      <c r="J22" s="237"/>
      <c r="K22" s="237">
        <f>SUM(K23:K32)</f>
        <v>0</v>
      </c>
      <c r="L22" s="237"/>
      <c r="M22" s="237">
        <f>SUM(M23:M32)</f>
        <v>0</v>
      </c>
      <c r="N22" s="236"/>
      <c r="O22" s="236">
        <f>SUM(O23:O32)</f>
        <v>1.01</v>
      </c>
      <c r="P22" s="236"/>
      <c r="Q22" s="236">
        <f>SUM(Q23:Q32)</f>
        <v>0</v>
      </c>
      <c r="R22" s="237"/>
      <c r="S22" s="237"/>
      <c r="T22" s="238"/>
      <c r="U22" s="232"/>
      <c r="V22" s="232">
        <f>SUM(V23:V32)</f>
        <v>33.99</v>
      </c>
      <c r="W22" s="232"/>
      <c r="X22" s="232"/>
      <c r="AG22" t="s">
        <v>130</v>
      </c>
    </row>
    <row r="23" spans="1:60" outlineLevel="1" x14ac:dyDescent="0.2">
      <c r="A23" s="240">
        <v>3</v>
      </c>
      <c r="B23" s="241" t="s">
        <v>154</v>
      </c>
      <c r="C23" s="254" t="s">
        <v>155</v>
      </c>
      <c r="D23" s="242" t="s">
        <v>144</v>
      </c>
      <c r="E23" s="243">
        <v>28.806000000000001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3">
        <v>3.4909999999999997E-2</v>
      </c>
      <c r="O23" s="243">
        <f>ROUND(E23*N23,2)</f>
        <v>1.01</v>
      </c>
      <c r="P23" s="243">
        <v>0</v>
      </c>
      <c r="Q23" s="243">
        <f>ROUND(E23*P23,2)</f>
        <v>0</v>
      </c>
      <c r="R23" s="245" t="s">
        <v>134</v>
      </c>
      <c r="S23" s="245" t="s">
        <v>135</v>
      </c>
      <c r="T23" s="246" t="s">
        <v>135</v>
      </c>
      <c r="U23" s="223">
        <v>1.18</v>
      </c>
      <c r="V23" s="223">
        <f>ROUND(E23*U23,2)</f>
        <v>33.99</v>
      </c>
      <c r="W23" s="223"/>
      <c r="X23" s="223" t="s">
        <v>136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137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5" t="s">
        <v>156</v>
      </c>
      <c r="D24" s="247"/>
      <c r="E24" s="247"/>
      <c r="F24" s="247"/>
      <c r="G24" s="247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12"/>
      <c r="Z24" s="212"/>
      <c r="AA24" s="212"/>
      <c r="AB24" s="212"/>
      <c r="AC24" s="212"/>
      <c r="AD24" s="212"/>
      <c r="AE24" s="212"/>
      <c r="AF24" s="212"/>
      <c r="AG24" s="212" t="s">
        <v>139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48" t="str">
        <f>C24</f>
        <v>okenního nebo dveřního, z pomocného pracovního lešení o výšce podlahy do 1900 mm a pro zatížení do 1,5 kPa,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6" t="s">
        <v>157</v>
      </c>
      <c r="D25" s="225"/>
      <c r="E25" s="226"/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12"/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6" t="s">
        <v>147</v>
      </c>
      <c r="D26" s="225"/>
      <c r="E26" s="226"/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12"/>
      <c r="Z26" s="212"/>
      <c r="AA26" s="212"/>
      <c r="AB26" s="212"/>
      <c r="AC26" s="212"/>
      <c r="AD26" s="212"/>
      <c r="AE26" s="212"/>
      <c r="AF26" s="212"/>
      <c r="AG26" s="212" t="s">
        <v>141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6" t="s">
        <v>158</v>
      </c>
      <c r="D27" s="225"/>
      <c r="E27" s="226">
        <v>9.5039999999999996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12"/>
      <c r="Z27" s="212"/>
      <c r="AA27" s="212"/>
      <c r="AB27" s="212"/>
      <c r="AC27" s="212"/>
      <c r="AD27" s="212"/>
      <c r="AE27" s="212"/>
      <c r="AF27" s="212"/>
      <c r="AG27" s="212" t="s">
        <v>141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6" t="s">
        <v>159</v>
      </c>
      <c r="D28" s="225"/>
      <c r="E28" s="226">
        <v>9.5039999999999996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12"/>
      <c r="Z28" s="212"/>
      <c r="AA28" s="212"/>
      <c r="AB28" s="212"/>
      <c r="AC28" s="212"/>
      <c r="AD28" s="212"/>
      <c r="AE28" s="212"/>
      <c r="AF28" s="212"/>
      <c r="AG28" s="212" t="s">
        <v>141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6" t="s">
        <v>160</v>
      </c>
      <c r="D29" s="225"/>
      <c r="E29" s="226">
        <v>4.2569999999999997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12"/>
      <c r="Z29" s="212"/>
      <c r="AA29" s="212"/>
      <c r="AB29" s="212"/>
      <c r="AC29" s="212"/>
      <c r="AD29" s="212"/>
      <c r="AE29" s="212"/>
      <c r="AF29" s="212"/>
      <c r="AG29" s="212" t="s">
        <v>141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6" t="s">
        <v>161</v>
      </c>
      <c r="D30" s="225"/>
      <c r="E30" s="226">
        <v>4.2569999999999997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12"/>
      <c r="Z30" s="212"/>
      <c r="AA30" s="212"/>
      <c r="AB30" s="212"/>
      <c r="AC30" s="212"/>
      <c r="AD30" s="212"/>
      <c r="AE30" s="212"/>
      <c r="AF30" s="212"/>
      <c r="AG30" s="212" t="s">
        <v>141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6" t="s">
        <v>162</v>
      </c>
      <c r="D31" s="225"/>
      <c r="E31" s="226">
        <v>1.284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12"/>
      <c r="Z31" s="212"/>
      <c r="AA31" s="212"/>
      <c r="AB31" s="212"/>
      <c r="AC31" s="212"/>
      <c r="AD31" s="212"/>
      <c r="AE31" s="212"/>
      <c r="AF31" s="212"/>
      <c r="AG31" s="212" t="s">
        <v>141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7" t="s">
        <v>153</v>
      </c>
      <c r="D32" s="227"/>
      <c r="E32" s="228">
        <v>28.806000000000001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12"/>
      <c r="Z32" s="212"/>
      <c r="AA32" s="212"/>
      <c r="AB32" s="212"/>
      <c r="AC32" s="212"/>
      <c r="AD32" s="212"/>
      <c r="AE32" s="212"/>
      <c r="AF32" s="212"/>
      <c r="AG32" s="212" t="s">
        <v>141</v>
      </c>
      <c r="AH32" s="212">
        <v>1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x14ac:dyDescent="0.2">
      <c r="A33" s="233" t="s">
        <v>129</v>
      </c>
      <c r="B33" s="234" t="s">
        <v>80</v>
      </c>
      <c r="C33" s="253" t="s">
        <v>81</v>
      </c>
      <c r="D33" s="235"/>
      <c r="E33" s="236"/>
      <c r="F33" s="237"/>
      <c r="G33" s="237">
        <f>SUMIF(AG34:AG43,"&lt;&gt;NOR",G34:G43)</f>
        <v>0</v>
      </c>
      <c r="H33" s="237"/>
      <c r="I33" s="237">
        <f>SUM(I34:I43)</f>
        <v>0</v>
      </c>
      <c r="J33" s="237"/>
      <c r="K33" s="237">
        <f>SUM(K34:K43)</f>
        <v>0</v>
      </c>
      <c r="L33" s="237"/>
      <c r="M33" s="237">
        <f>SUM(M34:M43)</f>
        <v>0</v>
      </c>
      <c r="N33" s="236"/>
      <c r="O33" s="236">
        <f>SUM(O34:O43)</f>
        <v>0.1</v>
      </c>
      <c r="P33" s="236"/>
      <c r="Q33" s="236">
        <f>SUM(Q34:Q43)</f>
        <v>0</v>
      </c>
      <c r="R33" s="237"/>
      <c r="S33" s="237"/>
      <c r="T33" s="238"/>
      <c r="U33" s="232"/>
      <c r="V33" s="232">
        <f>SUM(V34:V43)</f>
        <v>16.600000000000001</v>
      </c>
      <c r="W33" s="232"/>
      <c r="X33" s="232"/>
      <c r="AG33" t="s">
        <v>130</v>
      </c>
    </row>
    <row r="34" spans="1:60" outlineLevel="1" x14ac:dyDescent="0.2">
      <c r="A34" s="240">
        <v>4</v>
      </c>
      <c r="B34" s="241" t="s">
        <v>163</v>
      </c>
      <c r="C34" s="254" t="s">
        <v>164</v>
      </c>
      <c r="D34" s="242" t="s">
        <v>144</v>
      </c>
      <c r="E34" s="243">
        <v>10.63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3">
        <v>9.0200000000000002E-3</v>
      </c>
      <c r="O34" s="243">
        <f>ROUND(E34*N34,2)</f>
        <v>0.1</v>
      </c>
      <c r="P34" s="243">
        <v>0</v>
      </c>
      <c r="Q34" s="243">
        <f>ROUND(E34*P34,2)</f>
        <v>0</v>
      </c>
      <c r="R34" s="245" t="s">
        <v>165</v>
      </c>
      <c r="S34" s="245" t="s">
        <v>135</v>
      </c>
      <c r="T34" s="246" t="s">
        <v>135</v>
      </c>
      <c r="U34" s="223">
        <v>1.5620000000000001</v>
      </c>
      <c r="V34" s="223">
        <f>ROUND(E34*U34,2)</f>
        <v>16.600000000000001</v>
      </c>
      <c r="W34" s="223"/>
      <c r="X34" s="223" t="s">
        <v>136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137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9"/>
      <c r="B35" s="220"/>
      <c r="C35" s="255" t="s">
        <v>166</v>
      </c>
      <c r="D35" s="247"/>
      <c r="E35" s="247"/>
      <c r="F35" s="247"/>
      <c r="G35" s="247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12"/>
      <c r="Z35" s="212"/>
      <c r="AA35" s="212"/>
      <c r="AB35" s="212"/>
      <c r="AC35" s="212"/>
      <c r="AD35" s="212"/>
      <c r="AE35" s="212"/>
      <c r="AF35" s="212"/>
      <c r="AG35" s="212" t="s">
        <v>139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48" t="str">
        <f>C35</f>
        <v>nanesení lepicího tmelu na izolační desky, nalepení desek, natažení stěrky, vtlačení výztužné tkaniny a přehlazení stěrky. Včetně parapetních lišt.</v>
      </c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8" t="s">
        <v>167</v>
      </c>
      <c r="D36" s="249"/>
      <c r="E36" s="249"/>
      <c r="F36" s="249"/>
      <c r="G36" s="249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12"/>
      <c r="Z36" s="212"/>
      <c r="AA36" s="212"/>
      <c r="AB36" s="212"/>
      <c r="AC36" s="212"/>
      <c r="AD36" s="212"/>
      <c r="AE36" s="212"/>
      <c r="AF36" s="212"/>
      <c r="AG36" s="212" t="s">
        <v>168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6" t="s">
        <v>169</v>
      </c>
      <c r="D37" s="225"/>
      <c r="E37" s="226"/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12"/>
      <c r="Z37" s="212"/>
      <c r="AA37" s="212"/>
      <c r="AB37" s="212"/>
      <c r="AC37" s="212"/>
      <c r="AD37" s="212"/>
      <c r="AE37" s="212"/>
      <c r="AF37" s="212"/>
      <c r="AG37" s="212" t="s">
        <v>141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6" t="s">
        <v>170</v>
      </c>
      <c r="D38" s="225"/>
      <c r="E38" s="226">
        <v>3.54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12"/>
      <c r="Z38" s="212"/>
      <c r="AA38" s="212"/>
      <c r="AB38" s="212"/>
      <c r="AC38" s="212"/>
      <c r="AD38" s="212"/>
      <c r="AE38" s="212"/>
      <c r="AF38" s="212"/>
      <c r="AG38" s="212" t="s">
        <v>141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6" t="s">
        <v>171</v>
      </c>
      <c r="D39" s="225"/>
      <c r="E39" s="226">
        <v>3.54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12"/>
      <c r="Z39" s="212"/>
      <c r="AA39" s="212"/>
      <c r="AB39" s="212"/>
      <c r="AC39" s="212"/>
      <c r="AD39" s="212"/>
      <c r="AE39" s="212"/>
      <c r="AF39" s="212"/>
      <c r="AG39" s="212" t="s">
        <v>141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6" t="s">
        <v>172</v>
      </c>
      <c r="D40" s="225"/>
      <c r="E40" s="226">
        <v>1.575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12"/>
      <c r="Z40" s="212"/>
      <c r="AA40" s="212"/>
      <c r="AB40" s="212"/>
      <c r="AC40" s="212"/>
      <c r="AD40" s="212"/>
      <c r="AE40" s="212"/>
      <c r="AF40" s="212"/>
      <c r="AG40" s="212" t="s">
        <v>141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6" t="s">
        <v>173</v>
      </c>
      <c r="D41" s="225"/>
      <c r="E41" s="226">
        <v>1.575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12"/>
      <c r="Z41" s="212"/>
      <c r="AA41" s="212"/>
      <c r="AB41" s="212"/>
      <c r="AC41" s="212"/>
      <c r="AD41" s="212"/>
      <c r="AE41" s="212"/>
      <c r="AF41" s="212"/>
      <c r="AG41" s="212" t="s">
        <v>141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6" t="s">
        <v>174</v>
      </c>
      <c r="D42" s="225"/>
      <c r="E42" s="226">
        <v>0.4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12"/>
      <c r="Z42" s="212"/>
      <c r="AA42" s="212"/>
      <c r="AB42" s="212"/>
      <c r="AC42" s="212"/>
      <c r="AD42" s="212"/>
      <c r="AE42" s="212"/>
      <c r="AF42" s="212"/>
      <c r="AG42" s="212" t="s">
        <v>141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7" t="s">
        <v>153</v>
      </c>
      <c r="D43" s="227"/>
      <c r="E43" s="228">
        <v>10.63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12"/>
      <c r="Z43" s="212"/>
      <c r="AA43" s="212"/>
      <c r="AB43" s="212"/>
      <c r="AC43" s="212"/>
      <c r="AD43" s="212"/>
      <c r="AE43" s="212"/>
      <c r="AF43" s="212"/>
      <c r="AG43" s="212" t="s">
        <v>141</v>
      </c>
      <c r="AH43" s="212">
        <v>1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33" t="s">
        <v>129</v>
      </c>
      <c r="B44" s="234" t="s">
        <v>82</v>
      </c>
      <c r="C44" s="253" t="s">
        <v>83</v>
      </c>
      <c r="D44" s="235"/>
      <c r="E44" s="236"/>
      <c r="F44" s="237"/>
      <c r="G44" s="237">
        <f>SUMIF(AG45:AG157,"&lt;&gt;NOR",G45:G157)</f>
        <v>0</v>
      </c>
      <c r="H44" s="237"/>
      <c r="I44" s="237">
        <f>SUM(I45:I157)</f>
        <v>0</v>
      </c>
      <c r="J44" s="237"/>
      <c r="K44" s="237">
        <f>SUM(K45:K157)</f>
        <v>0</v>
      </c>
      <c r="L44" s="237"/>
      <c r="M44" s="237">
        <f>SUM(M45:M157)</f>
        <v>0</v>
      </c>
      <c r="N44" s="236"/>
      <c r="O44" s="236">
        <f>SUM(O45:O157)</f>
        <v>2.8699999999999997</v>
      </c>
      <c r="P44" s="236"/>
      <c r="Q44" s="236">
        <f>SUM(Q45:Q157)</f>
        <v>0</v>
      </c>
      <c r="R44" s="237"/>
      <c r="S44" s="237"/>
      <c r="T44" s="238"/>
      <c r="U44" s="232"/>
      <c r="V44" s="232">
        <f>SUM(V45:V157)</f>
        <v>113.3</v>
      </c>
      <c r="W44" s="232"/>
      <c r="X44" s="232"/>
      <c r="AG44" t="s">
        <v>130</v>
      </c>
    </row>
    <row r="45" spans="1:60" ht="22.5" outlineLevel="1" x14ac:dyDescent="0.2">
      <c r="A45" s="240">
        <v>5</v>
      </c>
      <c r="B45" s="241" t="s">
        <v>175</v>
      </c>
      <c r="C45" s="254" t="s">
        <v>176</v>
      </c>
      <c r="D45" s="242" t="s">
        <v>177</v>
      </c>
      <c r="E45" s="243">
        <v>117.28</v>
      </c>
      <c r="F45" s="244"/>
      <c r="G45" s="245">
        <f>ROUND(E45*F45,2)</f>
        <v>0</v>
      </c>
      <c r="H45" s="244"/>
      <c r="I45" s="245">
        <f>ROUND(E45*H45,2)</f>
        <v>0</v>
      </c>
      <c r="J45" s="244"/>
      <c r="K45" s="245">
        <f>ROUND(E45*J45,2)</f>
        <v>0</v>
      </c>
      <c r="L45" s="245">
        <v>21</v>
      </c>
      <c r="M45" s="245">
        <f>G45*(1+L45/100)</f>
        <v>0</v>
      </c>
      <c r="N45" s="243">
        <v>7.4999999999999997E-3</v>
      </c>
      <c r="O45" s="243">
        <f>ROUND(E45*N45,2)</f>
        <v>0.88</v>
      </c>
      <c r="P45" s="243">
        <v>0</v>
      </c>
      <c r="Q45" s="243">
        <f>ROUND(E45*P45,2)</f>
        <v>0</v>
      </c>
      <c r="R45" s="245" t="s">
        <v>165</v>
      </c>
      <c r="S45" s="245" t="s">
        <v>135</v>
      </c>
      <c r="T45" s="246" t="s">
        <v>135</v>
      </c>
      <c r="U45" s="223">
        <v>0.87</v>
      </c>
      <c r="V45" s="223">
        <f>ROUND(E45*U45,2)</f>
        <v>102.03</v>
      </c>
      <c r="W45" s="223"/>
      <c r="X45" s="223" t="s">
        <v>136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137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9" t="s">
        <v>178</v>
      </c>
      <c r="D46" s="250"/>
      <c r="E46" s="250"/>
      <c r="F46" s="250"/>
      <c r="G46" s="250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12"/>
      <c r="Z46" s="212"/>
      <c r="AA46" s="212"/>
      <c r="AB46" s="212"/>
      <c r="AC46" s="212"/>
      <c r="AD46" s="212"/>
      <c r="AE46" s="212"/>
      <c r="AF46" s="212"/>
      <c r="AG46" s="212" t="s">
        <v>168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60" t="s">
        <v>179</v>
      </c>
      <c r="D47" s="229"/>
      <c r="E47" s="230"/>
      <c r="F47" s="231"/>
      <c r="G47" s="231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12"/>
      <c r="Z47" s="212"/>
      <c r="AA47" s="212"/>
      <c r="AB47" s="212"/>
      <c r="AC47" s="212"/>
      <c r="AD47" s="212"/>
      <c r="AE47" s="212"/>
      <c r="AF47" s="212"/>
      <c r="AG47" s="212" t="s">
        <v>168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8" t="s">
        <v>180</v>
      </c>
      <c r="D48" s="249"/>
      <c r="E48" s="249"/>
      <c r="F48" s="249"/>
      <c r="G48" s="249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12"/>
      <c r="Z48" s="212"/>
      <c r="AA48" s="212"/>
      <c r="AB48" s="212"/>
      <c r="AC48" s="212"/>
      <c r="AD48" s="212"/>
      <c r="AE48" s="212"/>
      <c r="AF48" s="212"/>
      <c r="AG48" s="212" t="s">
        <v>168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8" t="s">
        <v>181</v>
      </c>
      <c r="D49" s="249"/>
      <c r="E49" s="249"/>
      <c r="F49" s="249"/>
      <c r="G49" s="249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12"/>
      <c r="Z49" s="212"/>
      <c r="AA49" s="212"/>
      <c r="AB49" s="212"/>
      <c r="AC49" s="212"/>
      <c r="AD49" s="212"/>
      <c r="AE49" s="212"/>
      <c r="AF49" s="212"/>
      <c r="AG49" s="212" t="s">
        <v>168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8" t="s">
        <v>182</v>
      </c>
      <c r="D50" s="249"/>
      <c r="E50" s="249"/>
      <c r="F50" s="249"/>
      <c r="G50" s="249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12"/>
      <c r="Z50" s="212"/>
      <c r="AA50" s="212"/>
      <c r="AB50" s="212"/>
      <c r="AC50" s="212"/>
      <c r="AD50" s="212"/>
      <c r="AE50" s="212"/>
      <c r="AF50" s="212"/>
      <c r="AG50" s="212" t="s">
        <v>168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8" t="s">
        <v>183</v>
      </c>
      <c r="D51" s="249"/>
      <c r="E51" s="249"/>
      <c r="F51" s="249"/>
      <c r="G51" s="249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12"/>
      <c r="Z51" s="212"/>
      <c r="AA51" s="212"/>
      <c r="AB51" s="212"/>
      <c r="AC51" s="212"/>
      <c r="AD51" s="212"/>
      <c r="AE51" s="212"/>
      <c r="AF51" s="212"/>
      <c r="AG51" s="212" t="s">
        <v>168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6" t="s">
        <v>184</v>
      </c>
      <c r="D52" s="225"/>
      <c r="E52" s="226"/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12"/>
      <c r="Z52" s="212"/>
      <c r="AA52" s="212"/>
      <c r="AB52" s="212"/>
      <c r="AC52" s="212"/>
      <c r="AD52" s="212"/>
      <c r="AE52" s="212"/>
      <c r="AF52" s="212"/>
      <c r="AG52" s="212" t="s">
        <v>141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6" t="s">
        <v>185</v>
      </c>
      <c r="D53" s="225"/>
      <c r="E53" s="226">
        <v>38.76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12"/>
      <c r="Z53" s="212"/>
      <c r="AA53" s="212"/>
      <c r="AB53" s="212"/>
      <c r="AC53" s="212"/>
      <c r="AD53" s="212"/>
      <c r="AE53" s="212"/>
      <c r="AF53" s="212"/>
      <c r="AG53" s="212" t="s">
        <v>141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6" t="s">
        <v>186</v>
      </c>
      <c r="D54" s="225"/>
      <c r="E54" s="226">
        <v>38.76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12"/>
      <c r="Z54" s="212"/>
      <c r="AA54" s="212"/>
      <c r="AB54" s="212"/>
      <c r="AC54" s="212"/>
      <c r="AD54" s="212"/>
      <c r="AE54" s="212"/>
      <c r="AF54" s="212"/>
      <c r="AG54" s="212" t="s">
        <v>141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6" t="s">
        <v>187</v>
      </c>
      <c r="D55" s="225"/>
      <c r="E55" s="226">
        <v>17.34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12"/>
      <c r="Z55" s="212"/>
      <c r="AA55" s="212"/>
      <c r="AB55" s="212"/>
      <c r="AC55" s="212"/>
      <c r="AD55" s="212"/>
      <c r="AE55" s="212"/>
      <c r="AF55" s="212"/>
      <c r="AG55" s="212" t="s">
        <v>141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6" t="s">
        <v>188</v>
      </c>
      <c r="D56" s="225"/>
      <c r="E56" s="226">
        <v>17.34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12"/>
      <c r="Z56" s="212"/>
      <c r="AA56" s="212"/>
      <c r="AB56" s="212"/>
      <c r="AC56" s="212"/>
      <c r="AD56" s="212"/>
      <c r="AE56" s="212"/>
      <c r="AF56" s="212"/>
      <c r="AG56" s="212" t="s">
        <v>141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6" t="s">
        <v>189</v>
      </c>
      <c r="D57" s="225"/>
      <c r="E57" s="226">
        <v>5.08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12"/>
      <c r="Z57" s="212"/>
      <c r="AA57" s="212"/>
      <c r="AB57" s="212"/>
      <c r="AC57" s="212"/>
      <c r="AD57" s="212"/>
      <c r="AE57" s="212"/>
      <c r="AF57" s="212"/>
      <c r="AG57" s="212" t="s">
        <v>141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7" t="s">
        <v>153</v>
      </c>
      <c r="D58" s="227"/>
      <c r="E58" s="228">
        <v>117.28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12"/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>
        <v>1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40">
        <v>6</v>
      </c>
      <c r="B59" s="241" t="s">
        <v>190</v>
      </c>
      <c r="C59" s="254" t="s">
        <v>191</v>
      </c>
      <c r="D59" s="242" t="s">
        <v>177</v>
      </c>
      <c r="E59" s="243">
        <v>21.26</v>
      </c>
      <c r="F59" s="244"/>
      <c r="G59" s="245">
        <f>ROUND(E59*F59,2)</f>
        <v>0</v>
      </c>
      <c r="H59" s="244"/>
      <c r="I59" s="245">
        <f>ROUND(E59*H59,2)</f>
        <v>0</v>
      </c>
      <c r="J59" s="244"/>
      <c r="K59" s="245">
        <f>ROUND(E59*J59,2)</f>
        <v>0</v>
      </c>
      <c r="L59" s="245">
        <v>21</v>
      </c>
      <c r="M59" s="245">
        <f>G59*(1+L59/100)</f>
        <v>0</v>
      </c>
      <c r="N59" s="243">
        <v>8.8699999999999994E-3</v>
      </c>
      <c r="O59" s="243">
        <f>ROUND(E59*N59,2)</f>
        <v>0.19</v>
      </c>
      <c r="P59" s="243">
        <v>0</v>
      </c>
      <c r="Q59" s="243">
        <f>ROUND(E59*P59,2)</f>
        <v>0</v>
      </c>
      <c r="R59" s="245" t="s">
        <v>165</v>
      </c>
      <c r="S59" s="245" t="s">
        <v>135</v>
      </c>
      <c r="T59" s="246" t="s">
        <v>135</v>
      </c>
      <c r="U59" s="223">
        <v>0.53</v>
      </c>
      <c r="V59" s="223">
        <f>ROUND(E59*U59,2)</f>
        <v>11.27</v>
      </c>
      <c r="W59" s="223"/>
      <c r="X59" s="223" t="s">
        <v>136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137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5" t="s">
        <v>192</v>
      </c>
      <c r="D60" s="247"/>
      <c r="E60" s="247"/>
      <c r="F60" s="247"/>
      <c r="G60" s="247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12"/>
      <c r="Z60" s="212"/>
      <c r="AA60" s="212"/>
      <c r="AB60" s="212"/>
      <c r="AC60" s="212"/>
      <c r="AD60" s="212"/>
      <c r="AE60" s="212"/>
      <c r="AF60" s="212"/>
      <c r="AG60" s="212" t="s">
        <v>139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48" t="str">
        <f>C60</f>
        <v>na montážní pěnu, zapravení omítky pod parapetem, těsnění spáry mezi parapetem a rámem okna, dodávka silikonu.</v>
      </c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6" t="s">
        <v>193</v>
      </c>
      <c r="D61" s="225"/>
      <c r="E61" s="226"/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12"/>
      <c r="Z61" s="212"/>
      <c r="AA61" s="212"/>
      <c r="AB61" s="212"/>
      <c r="AC61" s="212"/>
      <c r="AD61" s="212"/>
      <c r="AE61" s="212"/>
      <c r="AF61" s="212"/>
      <c r="AG61" s="212" t="s">
        <v>141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6" t="s">
        <v>194</v>
      </c>
      <c r="D62" s="225"/>
      <c r="E62" s="226">
        <v>7.08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12"/>
      <c r="Z62" s="212"/>
      <c r="AA62" s="212"/>
      <c r="AB62" s="212"/>
      <c r="AC62" s="212"/>
      <c r="AD62" s="212"/>
      <c r="AE62" s="212"/>
      <c r="AF62" s="212"/>
      <c r="AG62" s="212" t="s">
        <v>141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6" t="s">
        <v>195</v>
      </c>
      <c r="D63" s="225"/>
      <c r="E63" s="226">
        <v>7.08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12"/>
      <c r="Z63" s="212"/>
      <c r="AA63" s="212"/>
      <c r="AB63" s="212"/>
      <c r="AC63" s="212"/>
      <c r="AD63" s="212"/>
      <c r="AE63" s="212"/>
      <c r="AF63" s="212"/>
      <c r="AG63" s="212" t="s">
        <v>141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6" t="s">
        <v>196</v>
      </c>
      <c r="D64" s="225"/>
      <c r="E64" s="226">
        <v>3.15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12"/>
      <c r="Z64" s="212"/>
      <c r="AA64" s="212"/>
      <c r="AB64" s="212"/>
      <c r="AC64" s="212"/>
      <c r="AD64" s="212"/>
      <c r="AE64" s="212"/>
      <c r="AF64" s="212"/>
      <c r="AG64" s="212" t="s">
        <v>141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6" t="s">
        <v>197</v>
      </c>
      <c r="D65" s="225"/>
      <c r="E65" s="226">
        <v>3.15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12"/>
      <c r="Z65" s="212"/>
      <c r="AA65" s="212"/>
      <c r="AB65" s="212"/>
      <c r="AC65" s="212"/>
      <c r="AD65" s="212"/>
      <c r="AE65" s="212"/>
      <c r="AF65" s="212"/>
      <c r="AG65" s="212" t="s">
        <v>141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6" t="s">
        <v>198</v>
      </c>
      <c r="D66" s="225"/>
      <c r="E66" s="226">
        <v>0.8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12"/>
      <c r="Z66" s="212"/>
      <c r="AA66" s="212"/>
      <c r="AB66" s="212"/>
      <c r="AC66" s="212"/>
      <c r="AD66" s="212"/>
      <c r="AE66" s="212"/>
      <c r="AF66" s="212"/>
      <c r="AG66" s="212" t="s">
        <v>141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7" t="s">
        <v>153</v>
      </c>
      <c r="D67" s="227"/>
      <c r="E67" s="228">
        <v>21.26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12"/>
      <c r="Z67" s="212"/>
      <c r="AA67" s="212"/>
      <c r="AB67" s="212"/>
      <c r="AC67" s="212"/>
      <c r="AD67" s="212"/>
      <c r="AE67" s="212"/>
      <c r="AF67" s="212"/>
      <c r="AG67" s="212" t="s">
        <v>141</v>
      </c>
      <c r="AH67" s="212">
        <v>1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40">
        <v>7</v>
      </c>
      <c r="B68" s="241" t="s">
        <v>199</v>
      </c>
      <c r="C68" s="254" t="s">
        <v>200</v>
      </c>
      <c r="D68" s="242" t="s">
        <v>177</v>
      </c>
      <c r="E68" s="243">
        <v>24.449000000000002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21</v>
      </c>
      <c r="M68" s="245">
        <f>G68*(1+L68/100)</f>
        <v>0</v>
      </c>
      <c r="N68" s="243">
        <v>6.2500000000000003E-3</v>
      </c>
      <c r="O68" s="243">
        <f>ROUND(E68*N68,2)</f>
        <v>0.15</v>
      </c>
      <c r="P68" s="243">
        <v>0</v>
      </c>
      <c r="Q68" s="243">
        <f>ROUND(E68*P68,2)</f>
        <v>0</v>
      </c>
      <c r="R68" s="245" t="s">
        <v>201</v>
      </c>
      <c r="S68" s="245" t="s">
        <v>202</v>
      </c>
      <c r="T68" s="246" t="s">
        <v>202</v>
      </c>
      <c r="U68" s="223">
        <v>0</v>
      </c>
      <c r="V68" s="223">
        <f>ROUND(E68*U68,2)</f>
        <v>0</v>
      </c>
      <c r="W68" s="223"/>
      <c r="X68" s="223" t="s">
        <v>203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204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9" t="s">
        <v>205</v>
      </c>
      <c r="D69" s="250"/>
      <c r="E69" s="250"/>
      <c r="F69" s="250"/>
      <c r="G69" s="250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12"/>
      <c r="Z69" s="212"/>
      <c r="AA69" s="212"/>
      <c r="AB69" s="212"/>
      <c r="AC69" s="212"/>
      <c r="AD69" s="212"/>
      <c r="AE69" s="212"/>
      <c r="AF69" s="212"/>
      <c r="AG69" s="212" t="s">
        <v>168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8" t="s">
        <v>206</v>
      </c>
      <c r="D70" s="249"/>
      <c r="E70" s="249"/>
      <c r="F70" s="249"/>
      <c r="G70" s="249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12"/>
      <c r="Z70" s="212"/>
      <c r="AA70" s="212"/>
      <c r="AB70" s="212"/>
      <c r="AC70" s="212"/>
      <c r="AD70" s="212"/>
      <c r="AE70" s="212"/>
      <c r="AF70" s="212"/>
      <c r="AG70" s="212" t="s">
        <v>168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6" t="s">
        <v>207</v>
      </c>
      <c r="D71" s="225"/>
      <c r="E71" s="226">
        <v>24.449000000000002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12"/>
      <c r="Z71" s="212"/>
      <c r="AA71" s="212"/>
      <c r="AB71" s="212"/>
      <c r="AC71" s="212"/>
      <c r="AD71" s="212"/>
      <c r="AE71" s="212"/>
      <c r="AF71" s="212"/>
      <c r="AG71" s="212" t="s">
        <v>141</v>
      </c>
      <c r="AH71" s="212">
        <v>5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40">
        <v>8</v>
      </c>
      <c r="B72" s="241" t="s">
        <v>208</v>
      </c>
      <c r="C72" s="254" t="s">
        <v>209</v>
      </c>
      <c r="D72" s="242" t="s">
        <v>210</v>
      </c>
      <c r="E72" s="243">
        <v>40</v>
      </c>
      <c r="F72" s="244"/>
      <c r="G72" s="245">
        <f>ROUND(E72*F72,2)</f>
        <v>0</v>
      </c>
      <c r="H72" s="244"/>
      <c r="I72" s="245">
        <f>ROUND(E72*H72,2)</f>
        <v>0</v>
      </c>
      <c r="J72" s="244"/>
      <c r="K72" s="245">
        <f>ROUND(E72*J72,2)</f>
        <v>0</v>
      </c>
      <c r="L72" s="245">
        <v>21</v>
      </c>
      <c r="M72" s="245">
        <f>G72*(1+L72/100)</f>
        <v>0</v>
      </c>
      <c r="N72" s="243">
        <v>2.0000000000000002E-5</v>
      </c>
      <c r="O72" s="243">
        <f>ROUND(E72*N72,2)</f>
        <v>0</v>
      </c>
      <c r="P72" s="243">
        <v>0</v>
      </c>
      <c r="Q72" s="243">
        <f>ROUND(E72*P72,2)</f>
        <v>0</v>
      </c>
      <c r="R72" s="245" t="s">
        <v>201</v>
      </c>
      <c r="S72" s="245" t="s">
        <v>202</v>
      </c>
      <c r="T72" s="246" t="s">
        <v>202</v>
      </c>
      <c r="U72" s="223">
        <v>0</v>
      </c>
      <c r="V72" s="223">
        <f>ROUND(E72*U72,2)</f>
        <v>0</v>
      </c>
      <c r="W72" s="223"/>
      <c r="X72" s="223" t="s">
        <v>203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204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6" t="s">
        <v>193</v>
      </c>
      <c r="D73" s="225"/>
      <c r="E73" s="226"/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12"/>
      <c r="Z73" s="212"/>
      <c r="AA73" s="212"/>
      <c r="AB73" s="212"/>
      <c r="AC73" s="212"/>
      <c r="AD73" s="212"/>
      <c r="AE73" s="212"/>
      <c r="AF73" s="212"/>
      <c r="AG73" s="212" t="s">
        <v>141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6" t="s">
        <v>211</v>
      </c>
      <c r="D74" s="225"/>
      <c r="E74" s="226">
        <v>12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12"/>
      <c r="Z74" s="212"/>
      <c r="AA74" s="212"/>
      <c r="AB74" s="212"/>
      <c r="AC74" s="212"/>
      <c r="AD74" s="212"/>
      <c r="AE74" s="212"/>
      <c r="AF74" s="212"/>
      <c r="AG74" s="212" t="s">
        <v>141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6" t="s">
        <v>212</v>
      </c>
      <c r="D75" s="225"/>
      <c r="E75" s="226">
        <v>12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12"/>
      <c r="Z75" s="212"/>
      <c r="AA75" s="212"/>
      <c r="AB75" s="212"/>
      <c r="AC75" s="212"/>
      <c r="AD75" s="212"/>
      <c r="AE75" s="212"/>
      <c r="AF75" s="212"/>
      <c r="AG75" s="212" t="s">
        <v>141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6" t="s">
        <v>213</v>
      </c>
      <c r="D76" s="225"/>
      <c r="E76" s="226">
        <v>6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12"/>
      <c r="Z76" s="212"/>
      <c r="AA76" s="212"/>
      <c r="AB76" s="212"/>
      <c r="AC76" s="212"/>
      <c r="AD76" s="212"/>
      <c r="AE76" s="212"/>
      <c r="AF76" s="212"/>
      <c r="AG76" s="212" t="s">
        <v>141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6" t="s">
        <v>214</v>
      </c>
      <c r="D77" s="225"/>
      <c r="E77" s="226">
        <v>6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12"/>
      <c r="Z77" s="212"/>
      <c r="AA77" s="212"/>
      <c r="AB77" s="212"/>
      <c r="AC77" s="212"/>
      <c r="AD77" s="212"/>
      <c r="AE77" s="212"/>
      <c r="AF77" s="212"/>
      <c r="AG77" s="212" t="s">
        <v>141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6" t="s">
        <v>215</v>
      </c>
      <c r="D78" s="225"/>
      <c r="E78" s="226">
        <v>4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12"/>
      <c r="Z78" s="212"/>
      <c r="AA78" s="212"/>
      <c r="AB78" s="212"/>
      <c r="AC78" s="212"/>
      <c r="AD78" s="212"/>
      <c r="AE78" s="212"/>
      <c r="AF78" s="212"/>
      <c r="AG78" s="212" t="s">
        <v>141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7" t="s">
        <v>153</v>
      </c>
      <c r="D79" s="227"/>
      <c r="E79" s="228">
        <v>40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12"/>
      <c r="Z79" s="212"/>
      <c r="AA79" s="212"/>
      <c r="AB79" s="212"/>
      <c r="AC79" s="212"/>
      <c r="AD79" s="212"/>
      <c r="AE79" s="212"/>
      <c r="AF79" s="212"/>
      <c r="AG79" s="212" t="s">
        <v>141</v>
      </c>
      <c r="AH79" s="212">
        <v>1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40">
        <v>9</v>
      </c>
      <c r="B80" s="241" t="s">
        <v>216</v>
      </c>
      <c r="C80" s="254" t="s">
        <v>217</v>
      </c>
      <c r="D80" s="242" t="s">
        <v>218</v>
      </c>
      <c r="E80" s="243">
        <v>6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21</v>
      </c>
      <c r="M80" s="245">
        <f>G80*(1+L80/100)</f>
        <v>0</v>
      </c>
      <c r="N80" s="243">
        <v>9.6759999999999999E-2</v>
      </c>
      <c r="O80" s="243">
        <f>ROUND(E80*N80,2)</f>
        <v>0.57999999999999996</v>
      </c>
      <c r="P80" s="243">
        <v>0</v>
      </c>
      <c r="Q80" s="243">
        <f>ROUND(E80*P80,2)</f>
        <v>0</v>
      </c>
      <c r="R80" s="245"/>
      <c r="S80" s="245" t="s">
        <v>219</v>
      </c>
      <c r="T80" s="246" t="s">
        <v>220</v>
      </c>
      <c r="U80" s="223">
        <v>0</v>
      </c>
      <c r="V80" s="223">
        <f>ROUND(E80*U80,2)</f>
        <v>0</v>
      </c>
      <c r="W80" s="223"/>
      <c r="X80" s="223" t="s">
        <v>203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204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9" t="s">
        <v>221</v>
      </c>
      <c r="D81" s="250"/>
      <c r="E81" s="250"/>
      <c r="F81" s="250"/>
      <c r="G81" s="250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12"/>
      <c r="Z81" s="212"/>
      <c r="AA81" s="212"/>
      <c r="AB81" s="212"/>
      <c r="AC81" s="212"/>
      <c r="AD81" s="212"/>
      <c r="AE81" s="212"/>
      <c r="AF81" s="212"/>
      <c r="AG81" s="212" t="s">
        <v>168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8" t="s">
        <v>222</v>
      </c>
      <c r="D82" s="249"/>
      <c r="E82" s="249"/>
      <c r="F82" s="249"/>
      <c r="G82" s="249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12"/>
      <c r="Z82" s="212"/>
      <c r="AA82" s="212"/>
      <c r="AB82" s="212"/>
      <c r="AC82" s="212"/>
      <c r="AD82" s="212"/>
      <c r="AE82" s="212"/>
      <c r="AF82" s="212"/>
      <c r="AG82" s="212" t="s">
        <v>168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8" t="s">
        <v>223</v>
      </c>
      <c r="D83" s="249"/>
      <c r="E83" s="249"/>
      <c r="F83" s="249"/>
      <c r="G83" s="249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12"/>
      <c r="Z83" s="212"/>
      <c r="AA83" s="212"/>
      <c r="AB83" s="212"/>
      <c r="AC83" s="212"/>
      <c r="AD83" s="212"/>
      <c r="AE83" s="212"/>
      <c r="AF83" s="212"/>
      <c r="AG83" s="212" t="s">
        <v>168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8" t="s">
        <v>224</v>
      </c>
      <c r="D84" s="249"/>
      <c r="E84" s="249"/>
      <c r="F84" s="249"/>
      <c r="G84" s="249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12"/>
      <c r="Z84" s="212"/>
      <c r="AA84" s="212"/>
      <c r="AB84" s="212"/>
      <c r="AC84" s="212"/>
      <c r="AD84" s="212"/>
      <c r="AE84" s="212"/>
      <c r="AF84" s="212"/>
      <c r="AG84" s="212" t="s">
        <v>168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8" t="s">
        <v>225</v>
      </c>
      <c r="D85" s="249"/>
      <c r="E85" s="249"/>
      <c r="F85" s="249"/>
      <c r="G85" s="249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12"/>
      <c r="Z85" s="212"/>
      <c r="AA85" s="212"/>
      <c r="AB85" s="212"/>
      <c r="AC85" s="212"/>
      <c r="AD85" s="212"/>
      <c r="AE85" s="212"/>
      <c r="AF85" s="212"/>
      <c r="AG85" s="212" t="s">
        <v>168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8" t="s">
        <v>226</v>
      </c>
      <c r="D86" s="249"/>
      <c r="E86" s="249"/>
      <c r="F86" s="249"/>
      <c r="G86" s="249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12"/>
      <c r="Z86" s="212"/>
      <c r="AA86" s="212"/>
      <c r="AB86" s="212"/>
      <c r="AC86" s="212"/>
      <c r="AD86" s="212"/>
      <c r="AE86" s="212"/>
      <c r="AF86" s="212"/>
      <c r="AG86" s="212" t="s">
        <v>168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8" t="s">
        <v>227</v>
      </c>
      <c r="D87" s="249"/>
      <c r="E87" s="249"/>
      <c r="F87" s="249"/>
      <c r="G87" s="249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12"/>
      <c r="Z87" s="212"/>
      <c r="AA87" s="212"/>
      <c r="AB87" s="212"/>
      <c r="AC87" s="212"/>
      <c r="AD87" s="212"/>
      <c r="AE87" s="212"/>
      <c r="AF87" s="212"/>
      <c r="AG87" s="212" t="s">
        <v>168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8" t="s">
        <v>228</v>
      </c>
      <c r="D88" s="249"/>
      <c r="E88" s="249"/>
      <c r="F88" s="249"/>
      <c r="G88" s="249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12"/>
      <c r="Z88" s="212"/>
      <c r="AA88" s="212"/>
      <c r="AB88" s="212"/>
      <c r="AC88" s="212"/>
      <c r="AD88" s="212"/>
      <c r="AE88" s="212"/>
      <c r="AF88" s="212"/>
      <c r="AG88" s="212" t="s">
        <v>168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8" t="s">
        <v>229</v>
      </c>
      <c r="D89" s="249"/>
      <c r="E89" s="249"/>
      <c r="F89" s="249"/>
      <c r="G89" s="249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12"/>
      <c r="Z89" s="212"/>
      <c r="AA89" s="212"/>
      <c r="AB89" s="212"/>
      <c r="AC89" s="212"/>
      <c r="AD89" s="212"/>
      <c r="AE89" s="212"/>
      <c r="AF89" s="212"/>
      <c r="AG89" s="212" t="s">
        <v>168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8" t="s">
        <v>230</v>
      </c>
      <c r="D90" s="249"/>
      <c r="E90" s="249"/>
      <c r="F90" s="249"/>
      <c r="G90" s="249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12"/>
      <c r="Z90" s="212"/>
      <c r="AA90" s="212"/>
      <c r="AB90" s="212"/>
      <c r="AC90" s="212"/>
      <c r="AD90" s="212"/>
      <c r="AE90" s="212"/>
      <c r="AF90" s="212"/>
      <c r="AG90" s="212" t="s">
        <v>168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8" t="s">
        <v>231</v>
      </c>
      <c r="D91" s="249"/>
      <c r="E91" s="249"/>
      <c r="F91" s="249"/>
      <c r="G91" s="249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12"/>
      <c r="Z91" s="212"/>
      <c r="AA91" s="212"/>
      <c r="AB91" s="212"/>
      <c r="AC91" s="212"/>
      <c r="AD91" s="212"/>
      <c r="AE91" s="212"/>
      <c r="AF91" s="212"/>
      <c r="AG91" s="212" t="s">
        <v>168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8" t="s">
        <v>232</v>
      </c>
      <c r="D92" s="249"/>
      <c r="E92" s="249"/>
      <c r="F92" s="249"/>
      <c r="G92" s="249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12"/>
      <c r="Z92" s="212"/>
      <c r="AA92" s="212"/>
      <c r="AB92" s="212"/>
      <c r="AC92" s="212"/>
      <c r="AD92" s="212"/>
      <c r="AE92" s="212"/>
      <c r="AF92" s="212"/>
      <c r="AG92" s="212" t="s">
        <v>168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19"/>
      <c r="B93" s="220"/>
      <c r="C93" s="258" t="s">
        <v>233</v>
      </c>
      <c r="D93" s="249"/>
      <c r="E93" s="249"/>
      <c r="F93" s="249"/>
      <c r="G93" s="249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12"/>
      <c r="Z93" s="212"/>
      <c r="AA93" s="212"/>
      <c r="AB93" s="212"/>
      <c r="AC93" s="212"/>
      <c r="AD93" s="212"/>
      <c r="AE93" s="212"/>
      <c r="AF93" s="212"/>
      <c r="AG93" s="212" t="s">
        <v>168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48" t="str">
        <f>C93</f>
        <v>Kompletní dodávka dle tabulky nových oken (část uličního průčelí) i dalších souvisejících informací obsažených v PD (textová i výkresová část, technologické postupy, atd.).</v>
      </c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19"/>
      <c r="B94" s="220"/>
      <c r="C94" s="258" t="s">
        <v>234</v>
      </c>
      <c r="D94" s="249"/>
      <c r="E94" s="249"/>
      <c r="F94" s="249"/>
      <c r="G94" s="249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12"/>
      <c r="Z94" s="212"/>
      <c r="AA94" s="212"/>
      <c r="AB94" s="212"/>
      <c r="AC94" s="212"/>
      <c r="AD94" s="212"/>
      <c r="AE94" s="212"/>
      <c r="AF94" s="212"/>
      <c r="AG94" s="212" t="s">
        <v>168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48" t="str">
        <f>C94</f>
        <v>Dodávka oken je včetně prvků kování, těsnění, povrchové úpravy, vzorkování a veškerých dalších nutných souvisejících prvků a plnění nutných pro úspěšné dokončení a předání díla.</v>
      </c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6" t="s">
        <v>235</v>
      </c>
      <c r="D95" s="225"/>
      <c r="E95" s="226">
        <v>6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12"/>
      <c r="Z95" s="212"/>
      <c r="AA95" s="212"/>
      <c r="AB95" s="212"/>
      <c r="AC95" s="212"/>
      <c r="AD95" s="212"/>
      <c r="AE95" s="212"/>
      <c r="AF95" s="212"/>
      <c r="AG95" s="212" t="s">
        <v>141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0">
        <v>10</v>
      </c>
      <c r="B96" s="241" t="s">
        <v>236</v>
      </c>
      <c r="C96" s="254" t="s">
        <v>237</v>
      </c>
      <c r="D96" s="242" t="s">
        <v>218</v>
      </c>
      <c r="E96" s="243">
        <v>6</v>
      </c>
      <c r="F96" s="244"/>
      <c r="G96" s="245">
        <f>ROUND(E96*F96,2)</f>
        <v>0</v>
      </c>
      <c r="H96" s="244"/>
      <c r="I96" s="245">
        <f>ROUND(E96*H96,2)</f>
        <v>0</v>
      </c>
      <c r="J96" s="244"/>
      <c r="K96" s="245">
        <f>ROUND(E96*J96,2)</f>
        <v>0</v>
      </c>
      <c r="L96" s="245">
        <v>21</v>
      </c>
      <c r="M96" s="245">
        <f>G96*(1+L96/100)</f>
        <v>0</v>
      </c>
      <c r="N96" s="243">
        <v>9.6759999999999999E-2</v>
      </c>
      <c r="O96" s="243">
        <f>ROUND(E96*N96,2)</f>
        <v>0.57999999999999996</v>
      </c>
      <c r="P96" s="243">
        <v>0</v>
      </c>
      <c r="Q96" s="243">
        <f>ROUND(E96*P96,2)</f>
        <v>0</v>
      </c>
      <c r="R96" s="245"/>
      <c r="S96" s="245" t="s">
        <v>219</v>
      </c>
      <c r="T96" s="246" t="s">
        <v>220</v>
      </c>
      <c r="U96" s="223">
        <v>0</v>
      </c>
      <c r="V96" s="223">
        <f>ROUND(E96*U96,2)</f>
        <v>0</v>
      </c>
      <c r="W96" s="223"/>
      <c r="X96" s="223" t="s">
        <v>203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204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9" t="s">
        <v>221</v>
      </c>
      <c r="D97" s="250"/>
      <c r="E97" s="250"/>
      <c r="F97" s="250"/>
      <c r="G97" s="250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12"/>
      <c r="Z97" s="212"/>
      <c r="AA97" s="212"/>
      <c r="AB97" s="212"/>
      <c r="AC97" s="212"/>
      <c r="AD97" s="212"/>
      <c r="AE97" s="212"/>
      <c r="AF97" s="212"/>
      <c r="AG97" s="212" t="s">
        <v>168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8" t="s">
        <v>222</v>
      </c>
      <c r="D98" s="249"/>
      <c r="E98" s="249"/>
      <c r="F98" s="249"/>
      <c r="G98" s="249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12"/>
      <c r="Z98" s="212"/>
      <c r="AA98" s="212"/>
      <c r="AB98" s="212"/>
      <c r="AC98" s="212"/>
      <c r="AD98" s="212"/>
      <c r="AE98" s="212"/>
      <c r="AF98" s="212"/>
      <c r="AG98" s="212" t="s">
        <v>168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8" t="s">
        <v>223</v>
      </c>
      <c r="D99" s="249"/>
      <c r="E99" s="249"/>
      <c r="F99" s="249"/>
      <c r="G99" s="249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12"/>
      <c r="Z99" s="212"/>
      <c r="AA99" s="212"/>
      <c r="AB99" s="212"/>
      <c r="AC99" s="212"/>
      <c r="AD99" s="212"/>
      <c r="AE99" s="212"/>
      <c r="AF99" s="212"/>
      <c r="AG99" s="212" t="s">
        <v>168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8" t="s">
        <v>224</v>
      </c>
      <c r="D100" s="249"/>
      <c r="E100" s="249"/>
      <c r="F100" s="249"/>
      <c r="G100" s="249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168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8" t="s">
        <v>225</v>
      </c>
      <c r="D101" s="249"/>
      <c r="E101" s="249"/>
      <c r="F101" s="249"/>
      <c r="G101" s="249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168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8" t="s">
        <v>226</v>
      </c>
      <c r="D102" s="249"/>
      <c r="E102" s="249"/>
      <c r="F102" s="249"/>
      <c r="G102" s="249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168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8" t="s">
        <v>227</v>
      </c>
      <c r="D103" s="249"/>
      <c r="E103" s="249"/>
      <c r="F103" s="249"/>
      <c r="G103" s="249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168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8" t="s">
        <v>228</v>
      </c>
      <c r="D104" s="249"/>
      <c r="E104" s="249"/>
      <c r="F104" s="249"/>
      <c r="G104" s="249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168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8" t="s">
        <v>229</v>
      </c>
      <c r="D105" s="249"/>
      <c r="E105" s="249"/>
      <c r="F105" s="249"/>
      <c r="G105" s="249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168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8" t="s">
        <v>230</v>
      </c>
      <c r="D106" s="249"/>
      <c r="E106" s="249"/>
      <c r="F106" s="249"/>
      <c r="G106" s="249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168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8" t="s">
        <v>231</v>
      </c>
      <c r="D107" s="249"/>
      <c r="E107" s="249"/>
      <c r="F107" s="249"/>
      <c r="G107" s="249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168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8" t="s">
        <v>232</v>
      </c>
      <c r="D108" s="249"/>
      <c r="E108" s="249"/>
      <c r="F108" s="249"/>
      <c r="G108" s="249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168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9"/>
      <c r="B109" s="220"/>
      <c r="C109" s="258" t="s">
        <v>233</v>
      </c>
      <c r="D109" s="249"/>
      <c r="E109" s="249"/>
      <c r="F109" s="249"/>
      <c r="G109" s="249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168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48" t="str">
        <f>C109</f>
        <v>Kompletní dodávka dle tabulky nových oken (část uličního průčelí) i dalších souvisejících informací obsažených v PD (textová i výkresová část, technologické postupy, atd.).</v>
      </c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19"/>
      <c r="B110" s="220"/>
      <c r="C110" s="258" t="s">
        <v>234</v>
      </c>
      <c r="D110" s="249"/>
      <c r="E110" s="249"/>
      <c r="F110" s="249"/>
      <c r="G110" s="249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168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48" t="str">
        <f>C110</f>
        <v>Dodávka oken je včetně prvků kování, těsnění, povrchové úpravy, vzorkování a veškerých dalších nutných souvisejících prvků a plnění nutných pro úspěšné dokončení a předání díla.</v>
      </c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6" t="s">
        <v>238</v>
      </c>
      <c r="D111" s="225"/>
      <c r="E111" s="226">
        <v>6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141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40">
        <v>11</v>
      </c>
      <c r="B112" s="241" t="s">
        <v>239</v>
      </c>
      <c r="C112" s="254" t="s">
        <v>240</v>
      </c>
      <c r="D112" s="242" t="s">
        <v>218</v>
      </c>
      <c r="E112" s="243">
        <v>3</v>
      </c>
      <c r="F112" s="244"/>
      <c r="G112" s="245">
        <f>ROUND(E112*F112,2)</f>
        <v>0</v>
      </c>
      <c r="H112" s="244"/>
      <c r="I112" s="245">
        <f>ROUND(E112*H112,2)</f>
        <v>0</v>
      </c>
      <c r="J112" s="244"/>
      <c r="K112" s="245">
        <f>ROUND(E112*J112,2)</f>
        <v>0</v>
      </c>
      <c r="L112" s="245">
        <v>21</v>
      </c>
      <c r="M112" s="245">
        <f>G112*(1+L112/100)</f>
        <v>0</v>
      </c>
      <c r="N112" s="243">
        <v>7.7280000000000001E-2</v>
      </c>
      <c r="O112" s="243">
        <f>ROUND(E112*N112,2)</f>
        <v>0.23</v>
      </c>
      <c r="P112" s="243">
        <v>0</v>
      </c>
      <c r="Q112" s="243">
        <f>ROUND(E112*P112,2)</f>
        <v>0</v>
      </c>
      <c r="R112" s="245"/>
      <c r="S112" s="245" t="s">
        <v>219</v>
      </c>
      <c r="T112" s="246" t="s">
        <v>220</v>
      </c>
      <c r="U112" s="223">
        <v>0</v>
      </c>
      <c r="V112" s="223">
        <f>ROUND(E112*U112,2)</f>
        <v>0</v>
      </c>
      <c r="W112" s="223"/>
      <c r="X112" s="223" t="s">
        <v>203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204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9" t="s">
        <v>221</v>
      </c>
      <c r="D113" s="250"/>
      <c r="E113" s="250"/>
      <c r="F113" s="250"/>
      <c r="G113" s="250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168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8" t="s">
        <v>222</v>
      </c>
      <c r="D114" s="249"/>
      <c r="E114" s="249"/>
      <c r="F114" s="249"/>
      <c r="G114" s="249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168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8" t="s">
        <v>223</v>
      </c>
      <c r="D115" s="249"/>
      <c r="E115" s="249"/>
      <c r="F115" s="249"/>
      <c r="G115" s="249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168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8" t="s">
        <v>224</v>
      </c>
      <c r="D116" s="249"/>
      <c r="E116" s="249"/>
      <c r="F116" s="249"/>
      <c r="G116" s="249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168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8" t="s">
        <v>225</v>
      </c>
      <c r="D117" s="249"/>
      <c r="E117" s="249"/>
      <c r="F117" s="249"/>
      <c r="G117" s="249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168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8" t="s">
        <v>226</v>
      </c>
      <c r="D118" s="249"/>
      <c r="E118" s="249"/>
      <c r="F118" s="249"/>
      <c r="G118" s="249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168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8" t="s">
        <v>227</v>
      </c>
      <c r="D119" s="249"/>
      <c r="E119" s="249"/>
      <c r="F119" s="249"/>
      <c r="G119" s="249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168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8" t="s">
        <v>228</v>
      </c>
      <c r="D120" s="249"/>
      <c r="E120" s="249"/>
      <c r="F120" s="249"/>
      <c r="G120" s="249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168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8" t="s">
        <v>229</v>
      </c>
      <c r="D121" s="249"/>
      <c r="E121" s="249"/>
      <c r="F121" s="249"/>
      <c r="G121" s="249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168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8" t="s">
        <v>230</v>
      </c>
      <c r="D122" s="249"/>
      <c r="E122" s="249"/>
      <c r="F122" s="249"/>
      <c r="G122" s="249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168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8" t="s">
        <v>231</v>
      </c>
      <c r="D123" s="249"/>
      <c r="E123" s="249"/>
      <c r="F123" s="249"/>
      <c r="G123" s="249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168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8" t="s">
        <v>232</v>
      </c>
      <c r="D124" s="249"/>
      <c r="E124" s="249"/>
      <c r="F124" s="249"/>
      <c r="G124" s="249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168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19"/>
      <c r="B125" s="220"/>
      <c r="C125" s="258" t="s">
        <v>233</v>
      </c>
      <c r="D125" s="249"/>
      <c r="E125" s="249"/>
      <c r="F125" s="249"/>
      <c r="G125" s="249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168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48" t="str">
        <f>C125</f>
        <v>Kompletní dodávka dle tabulky nových oken (část uličního průčelí) i dalších souvisejících informací obsažených v PD (textová i výkresová část, technologické postupy, atd.).</v>
      </c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19"/>
      <c r="B126" s="220"/>
      <c r="C126" s="258" t="s">
        <v>234</v>
      </c>
      <c r="D126" s="249"/>
      <c r="E126" s="249"/>
      <c r="F126" s="249"/>
      <c r="G126" s="249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168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48" t="str">
        <f>C126</f>
        <v>Dodávka oken je včetně prvků kování, těsnění, povrchové úpravy, vzorkování a veškerých dalších nutných souvisejících prvků a plnění nutných pro úspěšné dokončení a předání díla.</v>
      </c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6" t="s">
        <v>241</v>
      </c>
      <c r="D127" s="225"/>
      <c r="E127" s="226">
        <v>3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141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40">
        <v>12</v>
      </c>
      <c r="B128" s="241" t="s">
        <v>242</v>
      </c>
      <c r="C128" s="254" t="s">
        <v>243</v>
      </c>
      <c r="D128" s="242" t="s">
        <v>218</v>
      </c>
      <c r="E128" s="243">
        <v>3</v>
      </c>
      <c r="F128" s="244"/>
      <c r="G128" s="245">
        <f>ROUND(E128*F128,2)</f>
        <v>0</v>
      </c>
      <c r="H128" s="244"/>
      <c r="I128" s="245">
        <f>ROUND(E128*H128,2)</f>
        <v>0</v>
      </c>
      <c r="J128" s="244"/>
      <c r="K128" s="245">
        <f>ROUND(E128*J128,2)</f>
        <v>0</v>
      </c>
      <c r="L128" s="245">
        <v>21</v>
      </c>
      <c r="M128" s="245">
        <f>G128*(1+L128/100)</f>
        <v>0</v>
      </c>
      <c r="N128" s="243">
        <v>7.7280000000000001E-2</v>
      </c>
      <c r="O128" s="243">
        <f>ROUND(E128*N128,2)</f>
        <v>0.23</v>
      </c>
      <c r="P128" s="243">
        <v>0</v>
      </c>
      <c r="Q128" s="243">
        <f>ROUND(E128*P128,2)</f>
        <v>0</v>
      </c>
      <c r="R128" s="245"/>
      <c r="S128" s="245" t="s">
        <v>219</v>
      </c>
      <c r="T128" s="246" t="s">
        <v>220</v>
      </c>
      <c r="U128" s="223">
        <v>0</v>
      </c>
      <c r="V128" s="223">
        <f>ROUND(E128*U128,2)</f>
        <v>0</v>
      </c>
      <c r="W128" s="223"/>
      <c r="X128" s="223" t="s">
        <v>203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204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9" t="s">
        <v>221</v>
      </c>
      <c r="D129" s="250"/>
      <c r="E129" s="250"/>
      <c r="F129" s="250"/>
      <c r="G129" s="250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168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8" t="s">
        <v>222</v>
      </c>
      <c r="D130" s="249"/>
      <c r="E130" s="249"/>
      <c r="F130" s="249"/>
      <c r="G130" s="249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168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8" t="s">
        <v>223</v>
      </c>
      <c r="D131" s="249"/>
      <c r="E131" s="249"/>
      <c r="F131" s="249"/>
      <c r="G131" s="249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168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8" t="s">
        <v>224</v>
      </c>
      <c r="D132" s="249"/>
      <c r="E132" s="249"/>
      <c r="F132" s="249"/>
      <c r="G132" s="249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168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8" t="s">
        <v>225</v>
      </c>
      <c r="D133" s="249"/>
      <c r="E133" s="249"/>
      <c r="F133" s="249"/>
      <c r="G133" s="249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168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8" t="s">
        <v>226</v>
      </c>
      <c r="D134" s="249"/>
      <c r="E134" s="249"/>
      <c r="F134" s="249"/>
      <c r="G134" s="249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168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8" t="s">
        <v>227</v>
      </c>
      <c r="D135" s="249"/>
      <c r="E135" s="249"/>
      <c r="F135" s="249"/>
      <c r="G135" s="249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168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8" t="s">
        <v>228</v>
      </c>
      <c r="D136" s="249"/>
      <c r="E136" s="249"/>
      <c r="F136" s="249"/>
      <c r="G136" s="249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168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8" t="s">
        <v>229</v>
      </c>
      <c r="D137" s="249"/>
      <c r="E137" s="249"/>
      <c r="F137" s="249"/>
      <c r="G137" s="249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168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8" t="s">
        <v>230</v>
      </c>
      <c r="D138" s="249"/>
      <c r="E138" s="249"/>
      <c r="F138" s="249"/>
      <c r="G138" s="249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168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8" t="s">
        <v>231</v>
      </c>
      <c r="D139" s="249"/>
      <c r="E139" s="249"/>
      <c r="F139" s="249"/>
      <c r="G139" s="249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168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8" t="s">
        <v>232</v>
      </c>
      <c r="D140" s="249"/>
      <c r="E140" s="249"/>
      <c r="F140" s="249"/>
      <c r="G140" s="249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168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19"/>
      <c r="B141" s="220"/>
      <c r="C141" s="258" t="s">
        <v>233</v>
      </c>
      <c r="D141" s="249"/>
      <c r="E141" s="249"/>
      <c r="F141" s="249"/>
      <c r="G141" s="249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168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48" t="str">
        <f>C141</f>
        <v>Kompletní dodávka dle tabulky nových oken (část uličního průčelí) i dalších souvisejících informací obsažených v PD (textová i výkresová část, technologické postupy, atd.).</v>
      </c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19"/>
      <c r="B142" s="220"/>
      <c r="C142" s="258" t="s">
        <v>234</v>
      </c>
      <c r="D142" s="249"/>
      <c r="E142" s="249"/>
      <c r="F142" s="249"/>
      <c r="G142" s="249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168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48" t="str">
        <f>C142</f>
        <v>Dodávka oken je včetně prvků kování, těsnění, povrchové úpravy, vzorkování a veškerých dalších nutných souvisejících prvků a plnění nutných pro úspěšné dokončení a předání díla.</v>
      </c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6" t="s">
        <v>244</v>
      </c>
      <c r="D143" s="225"/>
      <c r="E143" s="226">
        <v>3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141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40">
        <v>13</v>
      </c>
      <c r="B144" s="241" t="s">
        <v>245</v>
      </c>
      <c r="C144" s="254" t="s">
        <v>246</v>
      </c>
      <c r="D144" s="242" t="s">
        <v>218</v>
      </c>
      <c r="E144" s="243">
        <v>2</v>
      </c>
      <c r="F144" s="244"/>
      <c r="G144" s="245">
        <f>ROUND(E144*F144,2)</f>
        <v>0</v>
      </c>
      <c r="H144" s="244"/>
      <c r="I144" s="245">
        <f>ROUND(E144*H144,2)</f>
        <v>0</v>
      </c>
      <c r="J144" s="244"/>
      <c r="K144" s="245">
        <f>ROUND(E144*J144,2)</f>
        <v>0</v>
      </c>
      <c r="L144" s="245">
        <v>21</v>
      </c>
      <c r="M144" s="245">
        <f>G144*(1+L144/100)</f>
        <v>0</v>
      </c>
      <c r="N144" s="243">
        <v>1.392E-2</v>
      </c>
      <c r="O144" s="243">
        <f>ROUND(E144*N144,2)</f>
        <v>0.03</v>
      </c>
      <c r="P144" s="243">
        <v>0</v>
      </c>
      <c r="Q144" s="243">
        <f>ROUND(E144*P144,2)</f>
        <v>0</v>
      </c>
      <c r="R144" s="245"/>
      <c r="S144" s="245" t="s">
        <v>219</v>
      </c>
      <c r="T144" s="246" t="s">
        <v>220</v>
      </c>
      <c r="U144" s="223">
        <v>0</v>
      </c>
      <c r="V144" s="223">
        <f>ROUND(E144*U144,2)</f>
        <v>0</v>
      </c>
      <c r="W144" s="223"/>
      <c r="X144" s="223" t="s">
        <v>203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204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9" t="s">
        <v>396</v>
      </c>
      <c r="D145" s="250"/>
      <c r="E145" s="250"/>
      <c r="F145" s="250"/>
      <c r="G145" s="250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168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8" t="s">
        <v>247</v>
      </c>
      <c r="D146" s="249"/>
      <c r="E146" s="249"/>
      <c r="F146" s="249"/>
      <c r="G146" s="249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168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8" t="s">
        <v>223</v>
      </c>
      <c r="D147" s="249"/>
      <c r="E147" s="249"/>
      <c r="F147" s="249"/>
      <c r="G147" s="249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168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8" t="s">
        <v>224</v>
      </c>
      <c r="D148" s="249"/>
      <c r="E148" s="249"/>
      <c r="F148" s="249"/>
      <c r="G148" s="249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168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8" t="s">
        <v>225</v>
      </c>
      <c r="D149" s="249"/>
      <c r="E149" s="249"/>
      <c r="F149" s="249"/>
      <c r="G149" s="249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168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58" t="s">
        <v>226</v>
      </c>
      <c r="D150" s="249"/>
      <c r="E150" s="249"/>
      <c r="F150" s="249"/>
      <c r="G150" s="249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168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8" t="s">
        <v>227</v>
      </c>
      <c r="D151" s="249"/>
      <c r="E151" s="249"/>
      <c r="F151" s="249"/>
      <c r="G151" s="249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168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8" t="s">
        <v>229</v>
      </c>
      <c r="D152" s="249"/>
      <c r="E152" s="249"/>
      <c r="F152" s="249"/>
      <c r="G152" s="249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168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8" t="s">
        <v>230</v>
      </c>
      <c r="D153" s="249"/>
      <c r="E153" s="249"/>
      <c r="F153" s="249"/>
      <c r="G153" s="249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168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8" t="s">
        <v>232</v>
      </c>
      <c r="D154" s="249"/>
      <c r="E154" s="249"/>
      <c r="F154" s="249"/>
      <c r="G154" s="249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168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19"/>
      <c r="B155" s="220"/>
      <c r="C155" s="258" t="s">
        <v>233</v>
      </c>
      <c r="D155" s="249"/>
      <c r="E155" s="249"/>
      <c r="F155" s="249"/>
      <c r="G155" s="249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168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48" t="str">
        <f>C155</f>
        <v>Kompletní dodávka dle tabulky nových oken (část uličního průčelí) i dalších souvisejících informací obsažených v PD (textová i výkresová část, technologické postupy, atd.).</v>
      </c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19"/>
      <c r="B156" s="220"/>
      <c r="C156" s="258" t="s">
        <v>234</v>
      </c>
      <c r="D156" s="249"/>
      <c r="E156" s="249"/>
      <c r="F156" s="249"/>
      <c r="G156" s="249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168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48" t="str">
        <f>C156</f>
        <v>Dodávka oken je včetně prvků kování, těsnění, povrchové úpravy, vzorkování a veškerých dalších nutných souvisejících prvků a plnění nutných pro úspěšné dokončení a předání díla.</v>
      </c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6" t="s">
        <v>248</v>
      </c>
      <c r="D157" s="225"/>
      <c r="E157" s="226">
        <v>2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141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x14ac:dyDescent="0.2">
      <c r="A158" s="233" t="s">
        <v>129</v>
      </c>
      <c r="B158" s="234" t="s">
        <v>84</v>
      </c>
      <c r="C158" s="253" t="s">
        <v>85</v>
      </c>
      <c r="D158" s="235"/>
      <c r="E158" s="236"/>
      <c r="F158" s="237"/>
      <c r="G158" s="237">
        <f>SUMIF(AG159:AG185,"&lt;&gt;NOR",G159:G185)</f>
        <v>0</v>
      </c>
      <c r="H158" s="237"/>
      <c r="I158" s="237">
        <f>SUM(I159:I185)</f>
        <v>0</v>
      </c>
      <c r="J158" s="237"/>
      <c r="K158" s="237">
        <f>SUM(K159:K185)</f>
        <v>0</v>
      </c>
      <c r="L158" s="237"/>
      <c r="M158" s="237">
        <f>SUM(M159:M185)</f>
        <v>0</v>
      </c>
      <c r="N158" s="236"/>
      <c r="O158" s="236">
        <f>SUM(O159:O185)</f>
        <v>3.63</v>
      </c>
      <c r="P158" s="236"/>
      <c r="Q158" s="236">
        <f>SUM(Q159:Q185)</f>
        <v>0</v>
      </c>
      <c r="R158" s="237"/>
      <c r="S158" s="237"/>
      <c r="T158" s="238"/>
      <c r="U158" s="232"/>
      <c r="V158" s="232">
        <f>SUM(V159:V185)</f>
        <v>63.529999999999994</v>
      </c>
      <c r="W158" s="232"/>
      <c r="X158" s="232"/>
      <c r="AG158" t="s">
        <v>130</v>
      </c>
    </row>
    <row r="159" spans="1:60" ht="22.5" outlineLevel="1" x14ac:dyDescent="0.2">
      <c r="A159" s="240">
        <v>14</v>
      </c>
      <c r="B159" s="241" t="s">
        <v>249</v>
      </c>
      <c r="C159" s="254" t="s">
        <v>250</v>
      </c>
      <c r="D159" s="242" t="s">
        <v>144</v>
      </c>
      <c r="E159" s="243">
        <v>141.42500000000001</v>
      </c>
      <c r="F159" s="244"/>
      <c r="G159" s="245">
        <f>ROUND(E159*F159,2)</f>
        <v>0</v>
      </c>
      <c r="H159" s="244"/>
      <c r="I159" s="245">
        <f>ROUND(E159*H159,2)</f>
        <v>0</v>
      </c>
      <c r="J159" s="244"/>
      <c r="K159" s="245">
        <f>ROUND(E159*J159,2)</f>
        <v>0</v>
      </c>
      <c r="L159" s="245">
        <v>21</v>
      </c>
      <c r="M159" s="245">
        <f>G159*(1+L159/100)</f>
        <v>0</v>
      </c>
      <c r="N159" s="243">
        <v>1.8380000000000001E-2</v>
      </c>
      <c r="O159" s="243">
        <f>ROUND(E159*N159,2)</f>
        <v>2.6</v>
      </c>
      <c r="P159" s="243">
        <v>0</v>
      </c>
      <c r="Q159" s="243">
        <f>ROUND(E159*P159,2)</f>
        <v>0</v>
      </c>
      <c r="R159" s="245" t="s">
        <v>251</v>
      </c>
      <c r="S159" s="245" t="s">
        <v>135</v>
      </c>
      <c r="T159" s="246" t="s">
        <v>135</v>
      </c>
      <c r="U159" s="223">
        <v>0.13</v>
      </c>
      <c r="V159" s="223">
        <f>ROUND(E159*U159,2)</f>
        <v>18.39</v>
      </c>
      <c r="W159" s="223"/>
      <c r="X159" s="223" t="s">
        <v>136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137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5" t="s">
        <v>252</v>
      </c>
      <c r="D160" s="247"/>
      <c r="E160" s="247"/>
      <c r="F160" s="247"/>
      <c r="G160" s="247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139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58" t="s">
        <v>253</v>
      </c>
      <c r="D161" s="249"/>
      <c r="E161" s="249"/>
      <c r="F161" s="249"/>
      <c r="G161" s="249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168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6" t="s">
        <v>254</v>
      </c>
      <c r="D162" s="225"/>
      <c r="E162" s="226">
        <v>141.42500000000001</v>
      </c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141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40">
        <v>15</v>
      </c>
      <c r="B163" s="241" t="s">
        <v>255</v>
      </c>
      <c r="C163" s="254" t="s">
        <v>256</v>
      </c>
      <c r="D163" s="242" t="s">
        <v>144</v>
      </c>
      <c r="E163" s="243">
        <v>424.27499999999998</v>
      </c>
      <c r="F163" s="244"/>
      <c r="G163" s="245">
        <f>ROUND(E163*F163,2)</f>
        <v>0</v>
      </c>
      <c r="H163" s="244"/>
      <c r="I163" s="245">
        <f>ROUND(E163*H163,2)</f>
        <v>0</v>
      </c>
      <c r="J163" s="244"/>
      <c r="K163" s="245">
        <f>ROUND(E163*J163,2)</f>
        <v>0</v>
      </c>
      <c r="L163" s="245">
        <v>21</v>
      </c>
      <c r="M163" s="245">
        <f>G163*(1+L163/100)</f>
        <v>0</v>
      </c>
      <c r="N163" s="243">
        <v>8.4999999999999995E-4</v>
      </c>
      <c r="O163" s="243">
        <f>ROUND(E163*N163,2)</f>
        <v>0.36</v>
      </c>
      <c r="P163" s="243">
        <v>0</v>
      </c>
      <c r="Q163" s="243">
        <f>ROUND(E163*P163,2)</f>
        <v>0</v>
      </c>
      <c r="R163" s="245" t="s">
        <v>251</v>
      </c>
      <c r="S163" s="245" t="s">
        <v>135</v>
      </c>
      <c r="T163" s="246" t="s">
        <v>135</v>
      </c>
      <c r="U163" s="223">
        <v>6.0000000000000001E-3</v>
      </c>
      <c r="V163" s="223">
        <f>ROUND(E163*U163,2)</f>
        <v>2.5499999999999998</v>
      </c>
      <c r="W163" s="223"/>
      <c r="X163" s="223" t="s">
        <v>136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137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5" t="s">
        <v>252</v>
      </c>
      <c r="D164" s="247"/>
      <c r="E164" s="247"/>
      <c r="F164" s="247"/>
      <c r="G164" s="247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139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6" t="s">
        <v>257</v>
      </c>
      <c r="D165" s="225"/>
      <c r="E165" s="226"/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141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6" t="s">
        <v>258</v>
      </c>
      <c r="D166" s="225"/>
      <c r="E166" s="226">
        <v>424.27499999999998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141</v>
      </c>
      <c r="AH166" s="212">
        <v>5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0">
        <v>16</v>
      </c>
      <c r="B167" s="241" t="s">
        <v>259</v>
      </c>
      <c r="C167" s="254" t="s">
        <v>260</v>
      </c>
      <c r="D167" s="242" t="s">
        <v>144</v>
      </c>
      <c r="E167" s="243">
        <v>141.42500000000001</v>
      </c>
      <c r="F167" s="244"/>
      <c r="G167" s="245">
        <f>ROUND(E167*F167,2)</f>
        <v>0</v>
      </c>
      <c r="H167" s="244"/>
      <c r="I167" s="245">
        <f>ROUND(E167*H167,2)</f>
        <v>0</v>
      </c>
      <c r="J167" s="244"/>
      <c r="K167" s="245">
        <f>ROUND(E167*J167,2)</f>
        <v>0</v>
      </c>
      <c r="L167" s="245">
        <v>21</v>
      </c>
      <c r="M167" s="245">
        <f>G167*(1+L167/100)</f>
        <v>0</v>
      </c>
      <c r="N167" s="243">
        <v>0</v>
      </c>
      <c r="O167" s="243">
        <f>ROUND(E167*N167,2)</f>
        <v>0</v>
      </c>
      <c r="P167" s="243">
        <v>0</v>
      </c>
      <c r="Q167" s="243">
        <f>ROUND(E167*P167,2)</f>
        <v>0</v>
      </c>
      <c r="R167" s="245" t="s">
        <v>251</v>
      </c>
      <c r="S167" s="245" t="s">
        <v>135</v>
      </c>
      <c r="T167" s="246" t="s">
        <v>135</v>
      </c>
      <c r="U167" s="223">
        <v>0.10199999999999999</v>
      </c>
      <c r="V167" s="223">
        <f>ROUND(E167*U167,2)</f>
        <v>14.43</v>
      </c>
      <c r="W167" s="223"/>
      <c r="X167" s="223" t="s">
        <v>136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137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6" t="s">
        <v>261</v>
      </c>
      <c r="D168" s="225"/>
      <c r="E168" s="226">
        <v>141.42500000000001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141</v>
      </c>
      <c r="AH168" s="212">
        <v>5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40">
        <v>17</v>
      </c>
      <c r="B169" s="241" t="s">
        <v>262</v>
      </c>
      <c r="C169" s="254" t="s">
        <v>263</v>
      </c>
      <c r="D169" s="242" t="s">
        <v>144</v>
      </c>
      <c r="E169" s="243">
        <v>80</v>
      </c>
      <c r="F169" s="244"/>
      <c r="G169" s="245">
        <f>ROUND(E169*F169,2)</f>
        <v>0</v>
      </c>
      <c r="H169" s="244"/>
      <c r="I169" s="245">
        <f>ROUND(E169*H169,2)</f>
        <v>0</v>
      </c>
      <c r="J169" s="244"/>
      <c r="K169" s="245">
        <f>ROUND(E169*J169,2)</f>
        <v>0</v>
      </c>
      <c r="L169" s="245">
        <v>21</v>
      </c>
      <c r="M169" s="245">
        <f>G169*(1+L169/100)</f>
        <v>0</v>
      </c>
      <c r="N169" s="243">
        <v>1.2099999999999999E-3</v>
      </c>
      <c r="O169" s="243">
        <f>ROUND(E169*N169,2)</f>
        <v>0.1</v>
      </c>
      <c r="P169" s="243">
        <v>0</v>
      </c>
      <c r="Q169" s="243">
        <f>ROUND(E169*P169,2)</f>
        <v>0</v>
      </c>
      <c r="R169" s="245" t="s">
        <v>251</v>
      </c>
      <c r="S169" s="245" t="s">
        <v>135</v>
      </c>
      <c r="T169" s="246" t="s">
        <v>135</v>
      </c>
      <c r="U169" s="223">
        <v>0.17699999999999999</v>
      </c>
      <c r="V169" s="223">
        <f>ROUND(E169*U169,2)</f>
        <v>14.16</v>
      </c>
      <c r="W169" s="223"/>
      <c r="X169" s="223" t="s">
        <v>136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137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6" t="s">
        <v>264</v>
      </c>
      <c r="D170" s="225"/>
      <c r="E170" s="226">
        <v>80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141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0">
        <v>18</v>
      </c>
      <c r="B171" s="241" t="s">
        <v>265</v>
      </c>
      <c r="C171" s="254" t="s">
        <v>266</v>
      </c>
      <c r="D171" s="242" t="s">
        <v>144</v>
      </c>
      <c r="E171" s="243">
        <v>141.42500000000001</v>
      </c>
      <c r="F171" s="244"/>
      <c r="G171" s="245">
        <f>ROUND(E171*F171,2)</f>
        <v>0</v>
      </c>
      <c r="H171" s="244"/>
      <c r="I171" s="245">
        <f>ROUND(E171*H171,2)</f>
        <v>0</v>
      </c>
      <c r="J171" s="244"/>
      <c r="K171" s="245">
        <f>ROUND(E171*J171,2)</f>
        <v>0</v>
      </c>
      <c r="L171" s="245">
        <v>21</v>
      </c>
      <c r="M171" s="245">
        <f>G171*(1+L171/100)</f>
        <v>0</v>
      </c>
      <c r="N171" s="243">
        <v>0</v>
      </c>
      <c r="O171" s="243">
        <f>ROUND(E171*N171,2)</f>
        <v>0</v>
      </c>
      <c r="P171" s="243">
        <v>0</v>
      </c>
      <c r="Q171" s="243">
        <f>ROUND(E171*P171,2)</f>
        <v>0</v>
      </c>
      <c r="R171" s="245" t="s">
        <v>251</v>
      </c>
      <c r="S171" s="245" t="s">
        <v>135</v>
      </c>
      <c r="T171" s="246" t="s">
        <v>135</v>
      </c>
      <c r="U171" s="223">
        <v>3.0300000000000001E-2</v>
      </c>
      <c r="V171" s="223">
        <f>ROUND(E171*U171,2)</f>
        <v>4.29</v>
      </c>
      <c r="W171" s="223"/>
      <c r="X171" s="223" t="s">
        <v>136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137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6" t="s">
        <v>261</v>
      </c>
      <c r="D172" s="225"/>
      <c r="E172" s="226">
        <v>141.42500000000001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141</v>
      </c>
      <c r="AH172" s="212">
        <v>5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1" x14ac:dyDescent="0.2">
      <c r="A173" s="240">
        <v>19</v>
      </c>
      <c r="B173" s="241" t="s">
        <v>267</v>
      </c>
      <c r="C173" s="254" t="s">
        <v>268</v>
      </c>
      <c r="D173" s="242" t="s">
        <v>144</v>
      </c>
      <c r="E173" s="243">
        <v>424.27499999999998</v>
      </c>
      <c r="F173" s="244"/>
      <c r="G173" s="245">
        <f>ROUND(E173*F173,2)</f>
        <v>0</v>
      </c>
      <c r="H173" s="244"/>
      <c r="I173" s="245">
        <f>ROUND(E173*H173,2)</f>
        <v>0</v>
      </c>
      <c r="J173" s="244"/>
      <c r="K173" s="245">
        <f>ROUND(E173*J173,2)</f>
        <v>0</v>
      </c>
      <c r="L173" s="245">
        <v>21</v>
      </c>
      <c r="M173" s="245">
        <f>G173*(1+L173/100)</f>
        <v>0</v>
      </c>
      <c r="N173" s="243">
        <v>5.0000000000000002E-5</v>
      </c>
      <c r="O173" s="243">
        <f>ROUND(E173*N173,2)</f>
        <v>0.02</v>
      </c>
      <c r="P173" s="243">
        <v>0</v>
      </c>
      <c r="Q173" s="243">
        <f>ROUND(E173*P173,2)</f>
        <v>0</v>
      </c>
      <c r="R173" s="245" t="s">
        <v>251</v>
      </c>
      <c r="S173" s="245" t="s">
        <v>135</v>
      </c>
      <c r="T173" s="246" t="s">
        <v>135</v>
      </c>
      <c r="U173" s="223">
        <v>0</v>
      </c>
      <c r="V173" s="223">
        <f>ROUND(E173*U173,2)</f>
        <v>0</v>
      </c>
      <c r="W173" s="223"/>
      <c r="X173" s="223" t="s">
        <v>136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137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6" t="s">
        <v>257</v>
      </c>
      <c r="D174" s="225"/>
      <c r="E174" s="226"/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141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6" t="s">
        <v>269</v>
      </c>
      <c r="D175" s="225"/>
      <c r="E175" s="226">
        <v>424.27499999999998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141</v>
      </c>
      <c r="AH175" s="212">
        <v>5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40">
        <v>20</v>
      </c>
      <c r="B176" s="241" t="s">
        <v>270</v>
      </c>
      <c r="C176" s="254" t="s">
        <v>271</v>
      </c>
      <c r="D176" s="242" t="s">
        <v>144</v>
      </c>
      <c r="E176" s="243">
        <v>141.42500000000001</v>
      </c>
      <c r="F176" s="244"/>
      <c r="G176" s="245">
        <f>ROUND(E176*F176,2)</f>
        <v>0</v>
      </c>
      <c r="H176" s="244"/>
      <c r="I176" s="245">
        <f>ROUND(E176*H176,2)</f>
        <v>0</v>
      </c>
      <c r="J176" s="244"/>
      <c r="K176" s="245">
        <f>ROUND(E176*J176,2)</f>
        <v>0</v>
      </c>
      <c r="L176" s="245">
        <v>21</v>
      </c>
      <c r="M176" s="245">
        <f>G176*(1+L176/100)</f>
        <v>0</v>
      </c>
      <c r="N176" s="243">
        <v>0</v>
      </c>
      <c r="O176" s="243">
        <f>ROUND(E176*N176,2)</f>
        <v>0</v>
      </c>
      <c r="P176" s="243">
        <v>0</v>
      </c>
      <c r="Q176" s="243">
        <f>ROUND(E176*P176,2)</f>
        <v>0</v>
      </c>
      <c r="R176" s="245" t="s">
        <v>251</v>
      </c>
      <c r="S176" s="245" t="s">
        <v>135</v>
      </c>
      <c r="T176" s="246" t="s">
        <v>135</v>
      </c>
      <c r="U176" s="223">
        <v>1.7999999999999999E-2</v>
      </c>
      <c r="V176" s="223">
        <f>ROUND(E176*U176,2)</f>
        <v>2.5499999999999998</v>
      </c>
      <c r="W176" s="223"/>
      <c r="X176" s="223" t="s">
        <v>136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137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56" t="s">
        <v>272</v>
      </c>
      <c r="D177" s="225"/>
      <c r="E177" s="226">
        <v>141.42500000000001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141</v>
      </c>
      <c r="AH177" s="212">
        <v>5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40">
        <v>21</v>
      </c>
      <c r="B178" s="241" t="s">
        <v>273</v>
      </c>
      <c r="C178" s="254" t="s">
        <v>274</v>
      </c>
      <c r="D178" s="242" t="s">
        <v>177</v>
      </c>
      <c r="E178" s="243">
        <v>20</v>
      </c>
      <c r="F178" s="244"/>
      <c r="G178" s="245">
        <f>ROUND(E178*F178,2)</f>
        <v>0</v>
      </c>
      <c r="H178" s="244"/>
      <c r="I178" s="245">
        <f>ROUND(E178*H178,2)</f>
        <v>0</v>
      </c>
      <c r="J178" s="244"/>
      <c r="K178" s="245">
        <f>ROUND(E178*J178,2)</f>
        <v>0</v>
      </c>
      <c r="L178" s="245">
        <v>21</v>
      </c>
      <c r="M178" s="245">
        <f>G178*(1+L178/100)</f>
        <v>0</v>
      </c>
      <c r="N178" s="243">
        <v>2.1909999999999999E-2</v>
      </c>
      <c r="O178" s="243">
        <f>ROUND(E178*N178,2)</f>
        <v>0.44</v>
      </c>
      <c r="P178" s="243">
        <v>0</v>
      </c>
      <c r="Q178" s="243">
        <f>ROUND(E178*P178,2)</f>
        <v>0</v>
      </c>
      <c r="R178" s="245" t="s">
        <v>251</v>
      </c>
      <c r="S178" s="245" t="s">
        <v>135</v>
      </c>
      <c r="T178" s="246" t="s">
        <v>135</v>
      </c>
      <c r="U178" s="223">
        <v>0.20300000000000001</v>
      </c>
      <c r="V178" s="223">
        <f>ROUND(E178*U178,2)</f>
        <v>4.0599999999999996</v>
      </c>
      <c r="W178" s="223"/>
      <c r="X178" s="223" t="s">
        <v>136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137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6" t="s">
        <v>275</v>
      </c>
      <c r="D179" s="225"/>
      <c r="E179" s="226">
        <v>20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141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40">
        <v>22</v>
      </c>
      <c r="B180" s="241" t="s">
        <v>276</v>
      </c>
      <c r="C180" s="254" t="s">
        <v>277</v>
      </c>
      <c r="D180" s="242" t="s">
        <v>177</v>
      </c>
      <c r="E180" s="243">
        <v>60</v>
      </c>
      <c r="F180" s="244"/>
      <c r="G180" s="245">
        <f>ROUND(E180*F180,2)</f>
        <v>0</v>
      </c>
      <c r="H180" s="244"/>
      <c r="I180" s="245">
        <f>ROUND(E180*H180,2)</f>
        <v>0</v>
      </c>
      <c r="J180" s="244"/>
      <c r="K180" s="245">
        <f>ROUND(E180*J180,2)</f>
        <v>0</v>
      </c>
      <c r="L180" s="245">
        <v>21</v>
      </c>
      <c r="M180" s="245">
        <f>G180*(1+L180/100)</f>
        <v>0</v>
      </c>
      <c r="N180" s="243">
        <v>1.7600000000000001E-3</v>
      </c>
      <c r="O180" s="243">
        <f>ROUND(E180*N180,2)</f>
        <v>0.11</v>
      </c>
      <c r="P180" s="243">
        <v>0</v>
      </c>
      <c r="Q180" s="243">
        <f>ROUND(E180*P180,2)</f>
        <v>0</v>
      </c>
      <c r="R180" s="245" t="s">
        <v>251</v>
      </c>
      <c r="S180" s="245" t="s">
        <v>135</v>
      </c>
      <c r="T180" s="246" t="s">
        <v>135</v>
      </c>
      <c r="U180" s="223">
        <v>8.0000000000000002E-3</v>
      </c>
      <c r="V180" s="223">
        <f>ROUND(E180*U180,2)</f>
        <v>0.48</v>
      </c>
      <c r="W180" s="223"/>
      <c r="X180" s="223" t="s">
        <v>136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137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6" t="s">
        <v>257</v>
      </c>
      <c r="D181" s="225"/>
      <c r="E181" s="226"/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141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6" t="s">
        <v>278</v>
      </c>
      <c r="D182" s="225"/>
      <c r="E182" s="226">
        <v>60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141</v>
      </c>
      <c r="AH182" s="212">
        <v>5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40">
        <v>23</v>
      </c>
      <c r="B183" s="241" t="s">
        <v>279</v>
      </c>
      <c r="C183" s="254" t="s">
        <v>280</v>
      </c>
      <c r="D183" s="242" t="s">
        <v>177</v>
      </c>
      <c r="E183" s="243">
        <v>20</v>
      </c>
      <c r="F183" s="244"/>
      <c r="G183" s="245">
        <f>ROUND(E183*F183,2)</f>
        <v>0</v>
      </c>
      <c r="H183" s="244"/>
      <c r="I183" s="245">
        <f>ROUND(E183*H183,2)</f>
        <v>0</v>
      </c>
      <c r="J183" s="244"/>
      <c r="K183" s="245">
        <f>ROUND(E183*J183,2)</f>
        <v>0</v>
      </c>
      <c r="L183" s="245">
        <v>21</v>
      </c>
      <c r="M183" s="245">
        <f>G183*(1+L183/100)</f>
        <v>0</v>
      </c>
      <c r="N183" s="243">
        <v>0</v>
      </c>
      <c r="O183" s="243">
        <f>ROUND(E183*N183,2)</f>
        <v>0</v>
      </c>
      <c r="P183" s="243">
        <v>0</v>
      </c>
      <c r="Q183" s="243">
        <f>ROUND(E183*P183,2)</f>
        <v>0</v>
      </c>
      <c r="R183" s="245" t="s">
        <v>251</v>
      </c>
      <c r="S183" s="245" t="s">
        <v>135</v>
      </c>
      <c r="T183" s="246" t="s">
        <v>135</v>
      </c>
      <c r="U183" s="223">
        <v>0.13100000000000001</v>
      </c>
      <c r="V183" s="223">
        <f>ROUND(E183*U183,2)</f>
        <v>2.62</v>
      </c>
      <c r="W183" s="223"/>
      <c r="X183" s="223" t="s">
        <v>136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137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5" t="s">
        <v>281</v>
      </c>
      <c r="D184" s="247"/>
      <c r="E184" s="247"/>
      <c r="F184" s="247"/>
      <c r="G184" s="247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139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56" t="s">
        <v>282</v>
      </c>
      <c r="D185" s="225"/>
      <c r="E185" s="226">
        <v>20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141</v>
      </c>
      <c r="AH185" s="212">
        <v>5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x14ac:dyDescent="0.2">
      <c r="A186" s="233" t="s">
        <v>129</v>
      </c>
      <c r="B186" s="234" t="s">
        <v>86</v>
      </c>
      <c r="C186" s="253" t="s">
        <v>87</v>
      </c>
      <c r="D186" s="235"/>
      <c r="E186" s="236"/>
      <c r="F186" s="237"/>
      <c r="G186" s="237">
        <f>SUMIF(AG187:AG188,"&lt;&gt;NOR",G187:G188)</f>
        <v>0</v>
      </c>
      <c r="H186" s="237"/>
      <c r="I186" s="237">
        <f>SUM(I187:I188)</f>
        <v>0</v>
      </c>
      <c r="J186" s="237"/>
      <c r="K186" s="237">
        <f>SUM(K187:K188)</f>
        <v>0</v>
      </c>
      <c r="L186" s="237"/>
      <c r="M186" s="237">
        <f>SUM(M187:M188)</f>
        <v>0</v>
      </c>
      <c r="N186" s="236"/>
      <c r="O186" s="236">
        <f>SUM(O187:O188)</f>
        <v>0.01</v>
      </c>
      <c r="P186" s="236"/>
      <c r="Q186" s="236">
        <f>SUM(Q187:Q188)</f>
        <v>0</v>
      </c>
      <c r="R186" s="237"/>
      <c r="S186" s="237"/>
      <c r="T186" s="238"/>
      <c r="U186" s="232"/>
      <c r="V186" s="232">
        <f>SUM(V187:V188)</f>
        <v>61.6</v>
      </c>
      <c r="W186" s="232"/>
      <c r="X186" s="232"/>
      <c r="AG186" t="s">
        <v>130</v>
      </c>
    </row>
    <row r="187" spans="1:60" ht="56.25" outlineLevel="1" x14ac:dyDescent="0.2">
      <c r="A187" s="240">
        <v>24</v>
      </c>
      <c r="B187" s="241" t="s">
        <v>283</v>
      </c>
      <c r="C187" s="254" t="s">
        <v>284</v>
      </c>
      <c r="D187" s="242" t="s">
        <v>144</v>
      </c>
      <c r="E187" s="243">
        <v>200</v>
      </c>
      <c r="F187" s="244"/>
      <c r="G187" s="245">
        <f>ROUND(E187*F187,2)</f>
        <v>0</v>
      </c>
      <c r="H187" s="244"/>
      <c r="I187" s="245">
        <f>ROUND(E187*H187,2)</f>
        <v>0</v>
      </c>
      <c r="J187" s="244"/>
      <c r="K187" s="245">
        <f>ROUND(E187*J187,2)</f>
        <v>0</v>
      </c>
      <c r="L187" s="245">
        <v>21</v>
      </c>
      <c r="M187" s="245">
        <f>G187*(1+L187/100)</f>
        <v>0</v>
      </c>
      <c r="N187" s="243">
        <v>4.0000000000000003E-5</v>
      </c>
      <c r="O187" s="243">
        <f>ROUND(E187*N187,2)</f>
        <v>0.01</v>
      </c>
      <c r="P187" s="243">
        <v>0</v>
      </c>
      <c r="Q187" s="243">
        <f>ROUND(E187*P187,2)</f>
        <v>0</v>
      </c>
      <c r="R187" s="245" t="s">
        <v>165</v>
      </c>
      <c r="S187" s="245" t="s">
        <v>135</v>
      </c>
      <c r="T187" s="246" t="s">
        <v>135</v>
      </c>
      <c r="U187" s="223">
        <v>0.308</v>
      </c>
      <c r="V187" s="223">
        <f>ROUND(E187*U187,2)</f>
        <v>61.6</v>
      </c>
      <c r="W187" s="223"/>
      <c r="X187" s="223" t="s">
        <v>136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137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56" t="s">
        <v>285</v>
      </c>
      <c r="D188" s="225"/>
      <c r="E188" s="226">
        <v>200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141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x14ac:dyDescent="0.2">
      <c r="A189" s="233" t="s">
        <v>129</v>
      </c>
      <c r="B189" s="234" t="s">
        <v>88</v>
      </c>
      <c r="C189" s="253" t="s">
        <v>89</v>
      </c>
      <c r="D189" s="235"/>
      <c r="E189" s="236"/>
      <c r="F189" s="237"/>
      <c r="G189" s="237">
        <f>SUMIF(AG190:AG232,"&lt;&gt;NOR",G190:G232)</f>
        <v>0</v>
      </c>
      <c r="H189" s="237"/>
      <c r="I189" s="237">
        <f>SUM(I190:I232)</f>
        <v>0</v>
      </c>
      <c r="J189" s="237"/>
      <c r="K189" s="237">
        <f>SUM(K190:K232)</f>
        <v>0</v>
      </c>
      <c r="L189" s="237"/>
      <c r="M189" s="237">
        <f>SUM(M190:M232)</f>
        <v>0</v>
      </c>
      <c r="N189" s="236"/>
      <c r="O189" s="236">
        <f>SUM(O190:O232)</f>
        <v>0.05</v>
      </c>
      <c r="P189" s="236"/>
      <c r="Q189" s="236">
        <f>SUM(Q190:Q232)</f>
        <v>5.15</v>
      </c>
      <c r="R189" s="237"/>
      <c r="S189" s="237"/>
      <c r="T189" s="238"/>
      <c r="U189" s="232"/>
      <c r="V189" s="232">
        <f>SUM(V190:V232)</f>
        <v>46.24</v>
      </c>
      <c r="W189" s="232"/>
      <c r="X189" s="232"/>
      <c r="AG189" t="s">
        <v>130</v>
      </c>
    </row>
    <row r="190" spans="1:60" ht="22.5" outlineLevel="1" x14ac:dyDescent="0.2">
      <c r="A190" s="240">
        <v>25</v>
      </c>
      <c r="B190" s="241" t="s">
        <v>286</v>
      </c>
      <c r="C190" s="254" t="s">
        <v>287</v>
      </c>
      <c r="D190" s="242" t="s">
        <v>144</v>
      </c>
      <c r="E190" s="243">
        <v>14.403</v>
      </c>
      <c r="F190" s="244"/>
      <c r="G190" s="245">
        <f>ROUND(E190*F190,2)</f>
        <v>0</v>
      </c>
      <c r="H190" s="244"/>
      <c r="I190" s="245">
        <f>ROUND(E190*H190,2)</f>
        <v>0</v>
      </c>
      <c r="J190" s="244"/>
      <c r="K190" s="245">
        <f>ROUND(E190*J190,2)</f>
        <v>0</v>
      </c>
      <c r="L190" s="245">
        <v>21</v>
      </c>
      <c r="M190" s="245">
        <f>G190*(1+L190/100)</f>
        <v>0</v>
      </c>
      <c r="N190" s="243">
        <v>0</v>
      </c>
      <c r="O190" s="243">
        <f>ROUND(E190*N190,2)</f>
        <v>0</v>
      </c>
      <c r="P190" s="243">
        <v>5.5E-2</v>
      </c>
      <c r="Q190" s="243">
        <f>ROUND(E190*P190,2)</f>
        <v>0.79</v>
      </c>
      <c r="R190" s="245" t="s">
        <v>288</v>
      </c>
      <c r="S190" s="245" t="s">
        <v>135</v>
      </c>
      <c r="T190" s="246" t="s">
        <v>135</v>
      </c>
      <c r="U190" s="223">
        <v>0.42499999999999999</v>
      </c>
      <c r="V190" s="223">
        <f>ROUND(E190*U190,2)</f>
        <v>6.12</v>
      </c>
      <c r="W190" s="223"/>
      <c r="X190" s="223" t="s">
        <v>136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137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2.5" outlineLevel="1" x14ac:dyDescent="0.2">
      <c r="A191" s="219"/>
      <c r="B191" s="220"/>
      <c r="C191" s="255" t="s">
        <v>289</v>
      </c>
      <c r="D191" s="247"/>
      <c r="E191" s="247"/>
      <c r="F191" s="247"/>
      <c r="G191" s="247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139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48" t="str">
        <f>C191</f>
        <v>bez odstupu, po hrubém vybourání otvorů v jakémkoliv zdivu cihelném, včetně pomocného lešení o výšce podlahy do 1900 mm a pro zatížení do 1,5 kPa  (150 kg/m2),</v>
      </c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6" t="s">
        <v>146</v>
      </c>
      <c r="D192" s="225"/>
      <c r="E192" s="226"/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141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6" t="s">
        <v>147</v>
      </c>
      <c r="D193" s="225"/>
      <c r="E193" s="226"/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141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6" t="s">
        <v>148</v>
      </c>
      <c r="D194" s="225"/>
      <c r="E194" s="226">
        <v>4.7519999999999998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141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6" t="s">
        <v>149</v>
      </c>
      <c r="D195" s="225"/>
      <c r="E195" s="226">
        <v>4.7519999999999998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141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6" t="s">
        <v>150</v>
      </c>
      <c r="D196" s="225"/>
      <c r="E196" s="226">
        <v>2.1284999999999998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141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6" t="s">
        <v>151</v>
      </c>
      <c r="D197" s="225"/>
      <c r="E197" s="226">
        <v>2.1284999999999998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141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6" t="s">
        <v>152</v>
      </c>
      <c r="D198" s="225"/>
      <c r="E198" s="226">
        <v>0.64200000000000002</v>
      </c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141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7" t="s">
        <v>153</v>
      </c>
      <c r="D199" s="227"/>
      <c r="E199" s="228">
        <v>14.403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141</v>
      </c>
      <c r="AH199" s="212">
        <v>1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40">
        <v>26</v>
      </c>
      <c r="B200" s="241" t="s">
        <v>290</v>
      </c>
      <c r="C200" s="254" t="s">
        <v>291</v>
      </c>
      <c r="D200" s="242" t="s">
        <v>210</v>
      </c>
      <c r="E200" s="243">
        <v>14</v>
      </c>
      <c r="F200" s="244"/>
      <c r="G200" s="245">
        <f>ROUND(E200*F200,2)</f>
        <v>0</v>
      </c>
      <c r="H200" s="244"/>
      <c r="I200" s="245">
        <f>ROUND(E200*H200,2)</f>
        <v>0</v>
      </c>
      <c r="J200" s="244"/>
      <c r="K200" s="245">
        <f>ROUND(E200*J200,2)</f>
        <v>0</v>
      </c>
      <c r="L200" s="245">
        <v>21</v>
      </c>
      <c r="M200" s="245">
        <f>G200*(1+L200/100)</f>
        <v>0</v>
      </c>
      <c r="N200" s="243">
        <v>0</v>
      </c>
      <c r="O200" s="243">
        <f>ROUND(E200*N200,2)</f>
        <v>0</v>
      </c>
      <c r="P200" s="243">
        <v>0</v>
      </c>
      <c r="Q200" s="243">
        <f>ROUND(E200*P200,2)</f>
        <v>0</v>
      </c>
      <c r="R200" s="245" t="s">
        <v>288</v>
      </c>
      <c r="S200" s="245" t="s">
        <v>135</v>
      </c>
      <c r="T200" s="246" t="s">
        <v>135</v>
      </c>
      <c r="U200" s="223">
        <v>0.03</v>
      </c>
      <c r="V200" s="223">
        <f>ROUND(E200*U200,2)</f>
        <v>0.42</v>
      </c>
      <c r="W200" s="223"/>
      <c r="X200" s="223" t="s">
        <v>136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137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5" t="s">
        <v>292</v>
      </c>
      <c r="D201" s="247"/>
      <c r="E201" s="247"/>
      <c r="F201" s="247"/>
      <c r="G201" s="247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139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6" t="s">
        <v>293</v>
      </c>
      <c r="D202" s="225"/>
      <c r="E202" s="226">
        <v>12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141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6" t="s">
        <v>294</v>
      </c>
      <c r="D203" s="225"/>
      <c r="E203" s="226">
        <v>2</v>
      </c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141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40">
        <v>27</v>
      </c>
      <c r="B204" s="241" t="s">
        <v>295</v>
      </c>
      <c r="C204" s="254" t="s">
        <v>296</v>
      </c>
      <c r="D204" s="242" t="s">
        <v>210</v>
      </c>
      <c r="E204" s="243">
        <v>18</v>
      </c>
      <c r="F204" s="244"/>
      <c r="G204" s="245">
        <f>ROUND(E204*F204,2)</f>
        <v>0</v>
      </c>
      <c r="H204" s="244"/>
      <c r="I204" s="245">
        <f>ROUND(E204*H204,2)</f>
        <v>0</v>
      </c>
      <c r="J204" s="244"/>
      <c r="K204" s="245">
        <f>ROUND(E204*J204,2)</f>
        <v>0</v>
      </c>
      <c r="L204" s="245">
        <v>21</v>
      </c>
      <c r="M204" s="245">
        <f>G204*(1+L204/100)</f>
        <v>0</v>
      </c>
      <c r="N204" s="243">
        <v>0</v>
      </c>
      <c r="O204" s="243">
        <f>ROUND(E204*N204,2)</f>
        <v>0</v>
      </c>
      <c r="P204" s="243">
        <v>0</v>
      </c>
      <c r="Q204" s="243">
        <f>ROUND(E204*P204,2)</f>
        <v>0</v>
      </c>
      <c r="R204" s="245" t="s">
        <v>288</v>
      </c>
      <c r="S204" s="245" t="s">
        <v>135</v>
      </c>
      <c r="T204" s="246" t="s">
        <v>135</v>
      </c>
      <c r="U204" s="223">
        <v>0.06</v>
      </c>
      <c r="V204" s="223">
        <f>ROUND(E204*U204,2)</f>
        <v>1.08</v>
      </c>
      <c r="W204" s="223"/>
      <c r="X204" s="223" t="s">
        <v>136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137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5" t="s">
        <v>292</v>
      </c>
      <c r="D205" s="247"/>
      <c r="E205" s="247"/>
      <c r="F205" s="247"/>
      <c r="G205" s="247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139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6" t="s">
        <v>297</v>
      </c>
      <c r="D206" s="225"/>
      <c r="E206" s="226">
        <v>12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141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6" t="s">
        <v>298</v>
      </c>
      <c r="D207" s="225"/>
      <c r="E207" s="226">
        <v>6</v>
      </c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141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40">
        <v>28</v>
      </c>
      <c r="B208" s="241" t="s">
        <v>299</v>
      </c>
      <c r="C208" s="254" t="s">
        <v>300</v>
      </c>
      <c r="D208" s="242" t="s">
        <v>144</v>
      </c>
      <c r="E208" s="243">
        <v>9.3360000000000003</v>
      </c>
      <c r="F208" s="244"/>
      <c r="G208" s="245">
        <f>ROUND(E208*F208,2)</f>
        <v>0</v>
      </c>
      <c r="H208" s="244"/>
      <c r="I208" s="245">
        <f>ROUND(E208*H208,2)</f>
        <v>0</v>
      </c>
      <c r="J208" s="244"/>
      <c r="K208" s="245">
        <f>ROUND(E208*J208,2)</f>
        <v>0</v>
      </c>
      <c r="L208" s="245">
        <v>21</v>
      </c>
      <c r="M208" s="245">
        <f>G208*(1+L208/100)</f>
        <v>0</v>
      </c>
      <c r="N208" s="243">
        <v>2.1900000000000001E-3</v>
      </c>
      <c r="O208" s="243">
        <f>ROUND(E208*N208,2)</f>
        <v>0.02</v>
      </c>
      <c r="P208" s="243">
        <v>7.4999999999999997E-2</v>
      </c>
      <c r="Q208" s="243">
        <f>ROUND(E208*P208,2)</f>
        <v>0.7</v>
      </c>
      <c r="R208" s="245" t="s">
        <v>288</v>
      </c>
      <c r="S208" s="245" t="s">
        <v>135</v>
      </c>
      <c r="T208" s="246" t="s">
        <v>135</v>
      </c>
      <c r="U208" s="223">
        <v>0.95499999999999996</v>
      </c>
      <c r="V208" s="223">
        <f>ROUND(E208*U208,2)</f>
        <v>8.92</v>
      </c>
      <c r="W208" s="223"/>
      <c r="X208" s="223" t="s">
        <v>136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137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5" t="s">
        <v>301</v>
      </c>
      <c r="D209" s="247"/>
      <c r="E209" s="247"/>
      <c r="F209" s="247"/>
      <c r="G209" s="247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139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6" t="s">
        <v>302</v>
      </c>
      <c r="D210" s="225"/>
      <c r="E210" s="226">
        <v>8.64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141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6" t="s">
        <v>303</v>
      </c>
      <c r="D211" s="225"/>
      <c r="E211" s="226">
        <v>0.69599999999999995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141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40">
        <v>29</v>
      </c>
      <c r="B212" s="241" t="s">
        <v>304</v>
      </c>
      <c r="C212" s="254" t="s">
        <v>305</v>
      </c>
      <c r="D212" s="242" t="s">
        <v>144</v>
      </c>
      <c r="E212" s="243">
        <v>32.472000000000001</v>
      </c>
      <c r="F212" s="244"/>
      <c r="G212" s="245">
        <f>ROUND(E212*F212,2)</f>
        <v>0</v>
      </c>
      <c r="H212" s="244"/>
      <c r="I212" s="245">
        <f>ROUND(E212*H212,2)</f>
        <v>0</v>
      </c>
      <c r="J212" s="244"/>
      <c r="K212" s="245">
        <f>ROUND(E212*J212,2)</f>
        <v>0</v>
      </c>
      <c r="L212" s="245">
        <v>21</v>
      </c>
      <c r="M212" s="245">
        <f>G212*(1+L212/100)</f>
        <v>0</v>
      </c>
      <c r="N212" s="243">
        <v>1E-3</v>
      </c>
      <c r="O212" s="243">
        <f>ROUND(E212*N212,2)</f>
        <v>0.03</v>
      </c>
      <c r="P212" s="243">
        <v>6.2E-2</v>
      </c>
      <c r="Q212" s="243">
        <f>ROUND(E212*P212,2)</f>
        <v>2.0099999999999998</v>
      </c>
      <c r="R212" s="245" t="s">
        <v>288</v>
      </c>
      <c r="S212" s="245" t="s">
        <v>135</v>
      </c>
      <c r="T212" s="246" t="s">
        <v>135</v>
      </c>
      <c r="U212" s="223">
        <v>0.61199999999999999</v>
      </c>
      <c r="V212" s="223">
        <f>ROUND(E212*U212,2)</f>
        <v>19.87</v>
      </c>
      <c r="W212" s="223"/>
      <c r="X212" s="223" t="s">
        <v>136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137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5" t="s">
        <v>301</v>
      </c>
      <c r="D213" s="247"/>
      <c r="E213" s="247"/>
      <c r="F213" s="247"/>
      <c r="G213" s="247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139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6" t="s">
        <v>306</v>
      </c>
      <c r="D214" s="225"/>
      <c r="E214" s="226">
        <v>20.88</v>
      </c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141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6" t="s">
        <v>307</v>
      </c>
      <c r="D215" s="225"/>
      <c r="E215" s="226">
        <v>11.592000000000001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141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40">
        <v>30</v>
      </c>
      <c r="B216" s="241" t="s">
        <v>308</v>
      </c>
      <c r="C216" s="254" t="s">
        <v>309</v>
      </c>
      <c r="D216" s="242" t="s">
        <v>177</v>
      </c>
      <c r="E216" s="243">
        <v>21.26</v>
      </c>
      <c r="F216" s="244"/>
      <c r="G216" s="245">
        <f>ROUND(E216*F216,2)</f>
        <v>0</v>
      </c>
      <c r="H216" s="244"/>
      <c r="I216" s="245">
        <f>ROUND(E216*H216,2)</f>
        <v>0</v>
      </c>
      <c r="J216" s="244"/>
      <c r="K216" s="245">
        <f>ROUND(E216*J216,2)</f>
        <v>0</v>
      </c>
      <c r="L216" s="245">
        <v>21</v>
      </c>
      <c r="M216" s="245">
        <f>G216*(1+L216/100)</f>
        <v>0</v>
      </c>
      <c r="N216" s="243">
        <v>0</v>
      </c>
      <c r="O216" s="243">
        <f>ROUND(E216*N216,2)</f>
        <v>0</v>
      </c>
      <c r="P216" s="243">
        <v>1.507E-2</v>
      </c>
      <c r="Q216" s="243">
        <f>ROUND(E216*P216,2)</f>
        <v>0.32</v>
      </c>
      <c r="R216" s="245" t="s">
        <v>288</v>
      </c>
      <c r="S216" s="245" t="s">
        <v>135</v>
      </c>
      <c r="T216" s="246" t="s">
        <v>135</v>
      </c>
      <c r="U216" s="223">
        <v>0.11</v>
      </c>
      <c r="V216" s="223">
        <f>ROUND(E216*U216,2)</f>
        <v>2.34</v>
      </c>
      <c r="W216" s="223"/>
      <c r="X216" s="223" t="s">
        <v>136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137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6" t="s">
        <v>193</v>
      </c>
      <c r="D217" s="225"/>
      <c r="E217" s="226"/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141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56" t="s">
        <v>194</v>
      </c>
      <c r="D218" s="225"/>
      <c r="E218" s="226">
        <v>7.08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141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56" t="s">
        <v>195</v>
      </c>
      <c r="D219" s="225"/>
      <c r="E219" s="226">
        <v>7.08</v>
      </c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141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6" t="s">
        <v>196</v>
      </c>
      <c r="D220" s="225"/>
      <c r="E220" s="226">
        <v>3.15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141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6" t="s">
        <v>197</v>
      </c>
      <c r="D221" s="225"/>
      <c r="E221" s="226">
        <v>3.15</v>
      </c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141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6" t="s">
        <v>198</v>
      </c>
      <c r="D222" s="225"/>
      <c r="E222" s="226">
        <v>0.8</v>
      </c>
      <c r="F222" s="223"/>
      <c r="G222" s="223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141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7" t="s">
        <v>153</v>
      </c>
      <c r="D223" s="227"/>
      <c r="E223" s="228">
        <v>21.26</v>
      </c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141</v>
      </c>
      <c r="AH223" s="212">
        <v>1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2.5" outlineLevel="1" x14ac:dyDescent="0.2">
      <c r="A224" s="240">
        <v>31</v>
      </c>
      <c r="B224" s="241" t="s">
        <v>310</v>
      </c>
      <c r="C224" s="254" t="s">
        <v>311</v>
      </c>
      <c r="D224" s="242" t="s">
        <v>144</v>
      </c>
      <c r="E224" s="243">
        <v>28.806000000000001</v>
      </c>
      <c r="F224" s="244"/>
      <c r="G224" s="245">
        <f>ROUND(E224*F224,2)</f>
        <v>0</v>
      </c>
      <c r="H224" s="244"/>
      <c r="I224" s="245">
        <f>ROUND(E224*H224,2)</f>
        <v>0</v>
      </c>
      <c r="J224" s="244"/>
      <c r="K224" s="245">
        <f>ROUND(E224*J224,2)</f>
        <v>0</v>
      </c>
      <c r="L224" s="245">
        <v>21</v>
      </c>
      <c r="M224" s="245">
        <f>G224*(1+L224/100)</f>
        <v>0</v>
      </c>
      <c r="N224" s="243">
        <v>0</v>
      </c>
      <c r="O224" s="243">
        <f>ROUND(E224*N224,2)</f>
        <v>0</v>
      </c>
      <c r="P224" s="243">
        <v>4.5999999999999999E-2</v>
      </c>
      <c r="Q224" s="243">
        <f>ROUND(E224*P224,2)</f>
        <v>1.33</v>
      </c>
      <c r="R224" s="245" t="s">
        <v>288</v>
      </c>
      <c r="S224" s="245" t="s">
        <v>135</v>
      </c>
      <c r="T224" s="246" t="s">
        <v>135</v>
      </c>
      <c r="U224" s="223">
        <v>0.26</v>
      </c>
      <c r="V224" s="223">
        <f>ROUND(E224*U224,2)</f>
        <v>7.49</v>
      </c>
      <c r="W224" s="223"/>
      <c r="X224" s="223" t="s">
        <v>136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137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6" t="s">
        <v>157</v>
      </c>
      <c r="D225" s="225"/>
      <c r="E225" s="226"/>
      <c r="F225" s="223"/>
      <c r="G225" s="223"/>
      <c r="H225" s="223"/>
      <c r="I225" s="223"/>
      <c r="J225" s="223"/>
      <c r="K225" s="223"/>
      <c r="L225" s="223"/>
      <c r="M225" s="223"/>
      <c r="N225" s="222"/>
      <c r="O225" s="222"/>
      <c r="P225" s="222"/>
      <c r="Q225" s="222"/>
      <c r="R225" s="223"/>
      <c r="S225" s="223"/>
      <c r="T225" s="223"/>
      <c r="U225" s="223"/>
      <c r="V225" s="223"/>
      <c r="W225" s="223"/>
      <c r="X225" s="223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141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56" t="s">
        <v>147</v>
      </c>
      <c r="D226" s="225"/>
      <c r="E226" s="226"/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141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56" t="s">
        <v>158</v>
      </c>
      <c r="D227" s="225"/>
      <c r="E227" s="226">
        <v>9.5039999999999996</v>
      </c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141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56" t="s">
        <v>159</v>
      </c>
      <c r="D228" s="225"/>
      <c r="E228" s="226">
        <v>9.5039999999999996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141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6" t="s">
        <v>160</v>
      </c>
      <c r="D229" s="225"/>
      <c r="E229" s="226">
        <v>4.2569999999999997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141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56" t="s">
        <v>161</v>
      </c>
      <c r="D230" s="225"/>
      <c r="E230" s="226">
        <v>4.2569999999999997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141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56" t="s">
        <v>162</v>
      </c>
      <c r="D231" s="225"/>
      <c r="E231" s="226">
        <v>1.284</v>
      </c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141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7" t="s">
        <v>153</v>
      </c>
      <c r="D232" s="227"/>
      <c r="E232" s="228">
        <v>28.806000000000001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141</v>
      </c>
      <c r="AH232" s="212">
        <v>1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2">
      <c r="A233" s="233" t="s">
        <v>129</v>
      </c>
      <c r="B233" s="234" t="s">
        <v>90</v>
      </c>
      <c r="C233" s="253" t="s">
        <v>91</v>
      </c>
      <c r="D233" s="235"/>
      <c r="E233" s="236"/>
      <c r="F233" s="237"/>
      <c r="G233" s="237">
        <f>SUMIF(AG234:AG238,"&lt;&gt;NOR",G234:G238)</f>
        <v>0</v>
      </c>
      <c r="H233" s="237"/>
      <c r="I233" s="237">
        <f>SUM(I234:I238)</f>
        <v>0</v>
      </c>
      <c r="J233" s="237"/>
      <c r="K233" s="237">
        <f>SUM(K234:K238)</f>
        <v>0</v>
      </c>
      <c r="L233" s="237"/>
      <c r="M233" s="237">
        <f>SUM(M234:M238)</f>
        <v>0</v>
      </c>
      <c r="N233" s="236"/>
      <c r="O233" s="236">
        <f>SUM(O234:O238)</f>
        <v>0</v>
      </c>
      <c r="P233" s="236"/>
      <c r="Q233" s="236">
        <f>SUM(Q234:Q238)</f>
        <v>0</v>
      </c>
      <c r="R233" s="237"/>
      <c r="S233" s="237"/>
      <c r="T233" s="238"/>
      <c r="U233" s="232"/>
      <c r="V233" s="232">
        <f>SUM(V234:V238)</f>
        <v>57.42</v>
      </c>
      <c r="W233" s="232"/>
      <c r="X233" s="232"/>
      <c r="AG233" t="s">
        <v>130</v>
      </c>
    </row>
    <row r="234" spans="1:60" ht="22.5" outlineLevel="1" x14ac:dyDescent="0.2">
      <c r="A234" s="240">
        <v>32</v>
      </c>
      <c r="B234" s="241" t="s">
        <v>312</v>
      </c>
      <c r="C234" s="254" t="s">
        <v>313</v>
      </c>
      <c r="D234" s="242" t="s">
        <v>314</v>
      </c>
      <c r="E234" s="243">
        <v>18.229140000000001</v>
      </c>
      <c r="F234" s="244"/>
      <c r="G234" s="245">
        <f>ROUND(E234*F234,2)</f>
        <v>0</v>
      </c>
      <c r="H234" s="244"/>
      <c r="I234" s="245">
        <f>ROUND(E234*H234,2)</f>
        <v>0</v>
      </c>
      <c r="J234" s="244"/>
      <c r="K234" s="245">
        <f>ROUND(E234*J234,2)</f>
        <v>0</v>
      </c>
      <c r="L234" s="245">
        <v>21</v>
      </c>
      <c r="M234" s="245">
        <f>G234*(1+L234/100)</f>
        <v>0</v>
      </c>
      <c r="N234" s="243">
        <v>0</v>
      </c>
      <c r="O234" s="243">
        <f>ROUND(E234*N234,2)</f>
        <v>0</v>
      </c>
      <c r="P234" s="243">
        <v>0</v>
      </c>
      <c r="Q234" s="243">
        <f>ROUND(E234*P234,2)</f>
        <v>0</v>
      </c>
      <c r="R234" s="245" t="s">
        <v>134</v>
      </c>
      <c r="S234" s="245" t="s">
        <v>135</v>
      </c>
      <c r="T234" s="246" t="s">
        <v>135</v>
      </c>
      <c r="U234" s="223">
        <v>3.15</v>
      </c>
      <c r="V234" s="223">
        <f>ROUND(E234*U234,2)</f>
        <v>57.42</v>
      </c>
      <c r="W234" s="223"/>
      <c r="X234" s="223" t="s">
        <v>315</v>
      </c>
      <c r="Y234" s="212"/>
      <c r="Z234" s="212"/>
      <c r="AA234" s="212"/>
      <c r="AB234" s="212"/>
      <c r="AC234" s="212"/>
      <c r="AD234" s="212"/>
      <c r="AE234" s="212"/>
      <c r="AF234" s="212"/>
      <c r="AG234" s="212" t="s">
        <v>316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5" t="s">
        <v>317</v>
      </c>
      <c r="D235" s="247"/>
      <c r="E235" s="247"/>
      <c r="F235" s="247"/>
      <c r="G235" s="247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139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6" t="s">
        <v>318</v>
      </c>
      <c r="D236" s="225"/>
      <c r="E236" s="226"/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141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56" t="s">
        <v>319</v>
      </c>
      <c r="D237" s="225"/>
      <c r="E237" s="226"/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141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56" t="s">
        <v>320</v>
      </c>
      <c r="D238" s="225"/>
      <c r="E238" s="226">
        <v>18.229140000000001</v>
      </c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141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x14ac:dyDescent="0.2">
      <c r="A239" s="233" t="s">
        <v>129</v>
      </c>
      <c r="B239" s="234" t="s">
        <v>92</v>
      </c>
      <c r="C239" s="253" t="s">
        <v>93</v>
      </c>
      <c r="D239" s="235"/>
      <c r="E239" s="236"/>
      <c r="F239" s="237"/>
      <c r="G239" s="237">
        <f>SUMIF(AG240:AG258,"&lt;&gt;NOR",G240:G258)</f>
        <v>0</v>
      </c>
      <c r="H239" s="237"/>
      <c r="I239" s="237">
        <f>SUM(I240:I258)</f>
        <v>0</v>
      </c>
      <c r="J239" s="237"/>
      <c r="K239" s="237">
        <f>SUM(K240:K258)</f>
        <v>0</v>
      </c>
      <c r="L239" s="237"/>
      <c r="M239" s="237">
        <f>SUM(M240:M258)</f>
        <v>0</v>
      </c>
      <c r="N239" s="236"/>
      <c r="O239" s="236">
        <f>SUM(O240:O258)</f>
        <v>0.03</v>
      </c>
      <c r="P239" s="236"/>
      <c r="Q239" s="236">
        <f>SUM(Q240:Q258)</f>
        <v>0.03</v>
      </c>
      <c r="R239" s="237"/>
      <c r="S239" s="237"/>
      <c r="T239" s="238"/>
      <c r="U239" s="232"/>
      <c r="V239" s="232">
        <f>SUM(V240:V258)</f>
        <v>9.4</v>
      </c>
      <c r="W239" s="232"/>
      <c r="X239" s="232"/>
      <c r="AG239" t="s">
        <v>130</v>
      </c>
    </row>
    <row r="240" spans="1:60" ht="22.5" outlineLevel="1" x14ac:dyDescent="0.2">
      <c r="A240" s="240">
        <v>33</v>
      </c>
      <c r="B240" s="241" t="s">
        <v>321</v>
      </c>
      <c r="C240" s="254" t="s">
        <v>322</v>
      </c>
      <c r="D240" s="242" t="s">
        <v>177</v>
      </c>
      <c r="E240" s="243">
        <v>21.26</v>
      </c>
      <c r="F240" s="244"/>
      <c r="G240" s="245">
        <f>ROUND(E240*F240,2)</f>
        <v>0</v>
      </c>
      <c r="H240" s="244"/>
      <c r="I240" s="245">
        <f>ROUND(E240*H240,2)</f>
        <v>0</v>
      </c>
      <c r="J240" s="244"/>
      <c r="K240" s="245">
        <f>ROUND(E240*J240,2)</f>
        <v>0</v>
      </c>
      <c r="L240" s="245">
        <v>21</v>
      </c>
      <c r="M240" s="245">
        <f>G240*(1+L240/100)</f>
        <v>0</v>
      </c>
      <c r="N240" s="243">
        <v>1.3500000000000001E-3</v>
      </c>
      <c r="O240" s="243">
        <f>ROUND(E240*N240,2)</f>
        <v>0.03</v>
      </c>
      <c r="P240" s="243">
        <v>0</v>
      </c>
      <c r="Q240" s="243">
        <f>ROUND(E240*P240,2)</f>
        <v>0</v>
      </c>
      <c r="R240" s="245" t="s">
        <v>323</v>
      </c>
      <c r="S240" s="245" t="s">
        <v>135</v>
      </c>
      <c r="T240" s="246" t="s">
        <v>135</v>
      </c>
      <c r="U240" s="223">
        <v>0.35005999999999998</v>
      </c>
      <c r="V240" s="223">
        <f>ROUND(E240*U240,2)</f>
        <v>7.44</v>
      </c>
      <c r="W240" s="223"/>
      <c r="X240" s="223" t="s">
        <v>136</v>
      </c>
      <c r="Y240" s="212"/>
      <c r="Z240" s="212"/>
      <c r="AA240" s="212"/>
      <c r="AB240" s="212"/>
      <c r="AC240" s="212"/>
      <c r="AD240" s="212"/>
      <c r="AE240" s="212"/>
      <c r="AF240" s="212"/>
      <c r="AG240" s="212" t="s">
        <v>137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5" t="s">
        <v>324</v>
      </c>
      <c r="D241" s="247"/>
      <c r="E241" s="247"/>
      <c r="F241" s="247"/>
      <c r="G241" s="247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139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56" t="s">
        <v>193</v>
      </c>
      <c r="D242" s="225"/>
      <c r="E242" s="226"/>
      <c r="F242" s="223"/>
      <c r="G242" s="223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141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56" t="s">
        <v>194</v>
      </c>
      <c r="D243" s="225"/>
      <c r="E243" s="226">
        <v>7.08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141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56" t="s">
        <v>195</v>
      </c>
      <c r="D244" s="225"/>
      <c r="E244" s="226">
        <v>7.08</v>
      </c>
      <c r="F244" s="223"/>
      <c r="G244" s="223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141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56" t="s">
        <v>196</v>
      </c>
      <c r="D245" s="225"/>
      <c r="E245" s="226">
        <v>3.15</v>
      </c>
      <c r="F245" s="223"/>
      <c r="G245" s="22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141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56" t="s">
        <v>197</v>
      </c>
      <c r="D246" s="225"/>
      <c r="E246" s="226">
        <v>3.15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141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56" t="s">
        <v>325</v>
      </c>
      <c r="D247" s="225"/>
      <c r="E247" s="226">
        <v>0.8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141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7" t="s">
        <v>153</v>
      </c>
      <c r="D248" s="227"/>
      <c r="E248" s="228">
        <v>21.26</v>
      </c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141</v>
      </c>
      <c r="AH248" s="212">
        <v>1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40">
        <v>34</v>
      </c>
      <c r="B249" s="241" t="s">
        <v>326</v>
      </c>
      <c r="C249" s="254" t="s">
        <v>327</v>
      </c>
      <c r="D249" s="242" t="s">
        <v>177</v>
      </c>
      <c r="E249" s="243">
        <v>21.26</v>
      </c>
      <c r="F249" s="244"/>
      <c r="G249" s="245">
        <f>ROUND(E249*F249,2)</f>
        <v>0</v>
      </c>
      <c r="H249" s="244"/>
      <c r="I249" s="245">
        <f>ROUND(E249*H249,2)</f>
        <v>0</v>
      </c>
      <c r="J249" s="244"/>
      <c r="K249" s="245">
        <f>ROUND(E249*J249,2)</f>
        <v>0</v>
      </c>
      <c r="L249" s="245">
        <v>21</v>
      </c>
      <c r="M249" s="245">
        <f>G249*(1+L249/100)</f>
        <v>0</v>
      </c>
      <c r="N249" s="243">
        <v>0</v>
      </c>
      <c r="O249" s="243">
        <f>ROUND(E249*N249,2)</f>
        <v>0</v>
      </c>
      <c r="P249" s="243">
        <v>1.3500000000000001E-3</v>
      </c>
      <c r="Q249" s="243">
        <f>ROUND(E249*P249,2)</f>
        <v>0.03</v>
      </c>
      <c r="R249" s="245" t="s">
        <v>323</v>
      </c>
      <c r="S249" s="245" t="s">
        <v>135</v>
      </c>
      <c r="T249" s="246" t="s">
        <v>135</v>
      </c>
      <c r="U249" s="223">
        <v>9.1999999999999998E-2</v>
      </c>
      <c r="V249" s="223">
        <f>ROUND(E249*U249,2)</f>
        <v>1.96</v>
      </c>
      <c r="W249" s="223"/>
      <c r="X249" s="223" t="s">
        <v>136</v>
      </c>
      <c r="Y249" s="212"/>
      <c r="Z249" s="212"/>
      <c r="AA249" s="212"/>
      <c r="AB249" s="212"/>
      <c r="AC249" s="212"/>
      <c r="AD249" s="212"/>
      <c r="AE249" s="212"/>
      <c r="AF249" s="212"/>
      <c r="AG249" s="212" t="s">
        <v>137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56" t="s">
        <v>193</v>
      </c>
      <c r="D250" s="225"/>
      <c r="E250" s="226"/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141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56" t="s">
        <v>194</v>
      </c>
      <c r="D251" s="225"/>
      <c r="E251" s="226">
        <v>7.08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141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56" t="s">
        <v>195</v>
      </c>
      <c r="D252" s="225"/>
      <c r="E252" s="226">
        <v>7.08</v>
      </c>
      <c r="F252" s="223"/>
      <c r="G252" s="223"/>
      <c r="H252" s="223"/>
      <c r="I252" s="223"/>
      <c r="J252" s="223"/>
      <c r="K252" s="223"/>
      <c r="L252" s="223"/>
      <c r="M252" s="223"/>
      <c r="N252" s="222"/>
      <c r="O252" s="222"/>
      <c r="P252" s="222"/>
      <c r="Q252" s="222"/>
      <c r="R252" s="223"/>
      <c r="S252" s="223"/>
      <c r="T252" s="223"/>
      <c r="U252" s="223"/>
      <c r="V252" s="223"/>
      <c r="W252" s="223"/>
      <c r="X252" s="223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141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56" t="s">
        <v>196</v>
      </c>
      <c r="D253" s="225"/>
      <c r="E253" s="226">
        <v>3.15</v>
      </c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141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56" t="s">
        <v>197</v>
      </c>
      <c r="D254" s="225"/>
      <c r="E254" s="226">
        <v>3.15</v>
      </c>
      <c r="F254" s="223"/>
      <c r="G254" s="22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141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56" t="s">
        <v>198</v>
      </c>
      <c r="D255" s="225"/>
      <c r="E255" s="226">
        <v>0.8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141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9"/>
      <c r="B256" s="220"/>
      <c r="C256" s="257" t="s">
        <v>153</v>
      </c>
      <c r="D256" s="227"/>
      <c r="E256" s="228">
        <v>21.26</v>
      </c>
      <c r="F256" s="223"/>
      <c r="G256" s="223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141</v>
      </c>
      <c r="AH256" s="212">
        <v>1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>
        <v>35</v>
      </c>
      <c r="B257" s="220" t="s">
        <v>328</v>
      </c>
      <c r="C257" s="261" t="s">
        <v>329</v>
      </c>
      <c r="D257" s="221" t="s">
        <v>0</v>
      </c>
      <c r="E257" s="251"/>
      <c r="F257" s="224"/>
      <c r="G257" s="223">
        <f>ROUND(E257*F257,2)</f>
        <v>0</v>
      </c>
      <c r="H257" s="224"/>
      <c r="I257" s="223">
        <f>ROUND(E257*H257,2)</f>
        <v>0</v>
      </c>
      <c r="J257" s="224"/>
      <c r="K257" s="223">
        <f>ROUND(E257*J257,2)</f>
        <v>0</v>
      </c>
      <c r="L257" s="223">
        <v>21</v>
      </c>
      <c r="M257" s="223">
        <f>G257*(1+L257/100)</f>
        <v>0</v>
      </c>
      <c r="N257" s="222">
        <v>0</v>
      </c>
      <c r="O257" s="222">
        <f>ROUND(E257*N257,2)</f>
        <v>0</v>
      </c>
      <c r="P257" s="222">
        <v>0</v>
      </c>
      <c r="Q257" s="222">
        <f>ROUND(E257*P257,2)</f>
        <v>0</v>
      </c>
      <c r="R257" s="223" t="s">
        <v>323</v>
      </c>
      <c r="S257" s="223" t="s">
        <v>135</v>
      </c>
      <c r="T257" s="223" t="s">
        <v>135</v>
      </c>
      <c r="U257" s="223">
        <v>0</v>
      </c>
      <c r="V257" s="223">
        <f>ROUND(E257*U257,2)</f>
        <v>0</v>
      </c>
      <c r="W257" s="223"/>
      <c r="X257" s="223" t="s">
        <v>315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316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62" t="s">
        <v>330</v>
      </c>
      <c r="D258" s="252"/>
      <c r="E258" s="252"/>
      <c r="F258" s="252"/>
      <c r="G258" s="252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139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x14ac:dyDescent="0.2">
      <c r="A259" s="233" t="s">
        <v>129</v>
      </c>
      <c r="B259" s="234" t="s">
        <v>94</v>
      </c>
      <c r="C259" s="253" t="s">
        <v>95</v>
      </c>
      <c r="D259" s="235"/>
      <c r="E259" s="236"/>
      <c r="F259" s="237"/>
      <c r="G259" s="237">
        <f>SUMIF(AG260:AG272,"&lt;&gt;NOR",G260:G272)</f>
        <v>0</v>
      </c>
      <c r="H259" s="237"/>
      <c r="I259" s="237">
        <f>SUM(I260:I272)</f>
        <v>0</v>
      </c>
      <c r="J259" s="237"/>
      <c r="K259" s="237">
        <f>SUM(K260:K272)</f>
        <v>0</v>
      </c>
      <c r="L259" s="237"/>
      <c r="M259" s="237">
        <f>SUM(M260:M272)</f>
        <v>0</v>
      </c>
      <c r="N259" s="236"/>
      <c r="O259" s="236">
        <f>SUM(O260:O272)</f>
        <v>0.06</v>
      </c>
      <c r="P259" s="236"/>
      <c r="Q259" s="236">
        <f>SUM(Q260:Q272)</f>
        <v>0</v>
      </c>
      <c r="R259" s="237"/>
      <c r="S259" s="237"/>
      <c r="T259" s="238"/>
      <c r="U259" s="232"/>
      <c r="V259" s="232">
        <f>SUM(V260:V272)</f>
        <v>18.03</v>
      </c>
      <c r="W259" s="232"/>
      <c r="X259" s="232"/>
      <c r="AG259" t="s">
        <v>130</v>
      </c>
    </row>
    <row r="260" spans="1:60" outlineLevel="1" x14ac:dyDescent="0.2">
      <c r="A260" s="240">
        <v>36</v>
      </c>
      <c r="B260" s="241" t="s">
        <v>331</v>
      </c>
      <c r="C260" s="254" t="s">
        <v>332</v>
      </c>
      <c r="D260" s="242" t="s">
        <v>144</v>
      </c>
      <c r="E260" s="243">
        <v>128.80600000000001</v>
      </c>
      <c r="F260" s="244"/>
      <c r="G260" s="245">
        <f>ROUND(E260*F260,2)</f>
        <v>0</v>
      </c>
      <c r="H260" s="244"/>
      <c r="I260" s="245">
        <f>ROUND(E260*H260,2)</f>
        <v>0</v>
      </c>
      <c r="J260" s="244"/>
      <c r="K260" s="245">
        <f>ROUND(E260*J260,2)</f>
        <v>0</v>
      </c>
      <c r="L260" s="245">
        <v>21</v>
      </c>
      <c r="M260" s="245">
        <f>G260*(1+L260/100)</f>
        <v>0</v>
      </c>
      <c r="N260" s="243">
        <v>1.2999999999999999E-4</v>
      </c>
      <c r="O260" s="243">
        <f>ROUND(E260*N260,2)</f>
        <v>0.02</v>
      </c>
      <c r="P260" s="243">
        <v>0</v>
      </c>
      <c r="Q260" s="243">
        <f>ROUND(E260*P260,2)</f>
        <v>0</v>
      </c>
      <c r="R260" s="245" t="s">
        <v>333</v>
      </c>
      <c r="S260" s="245" t="s">
        <v>135</v>
      </c>
      <c r="T260" s="246" t="s">
        <v>135</v>
      </c>
      <c r="U260" s="223">
        <v>0.03</v>
      </c>
      <c r="V260" s="223">
        <f>ROUND(E260*U260,2)</f>
        <v>3.86</v>
      </c>
      <c r="W260" s="223"/>
      <c r="X260" s="223" t="s">
        <v>136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137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56" t="s">
        <v>334</v>
      </c>
      <c r="D261" s="225"/>
      <c r="E261" s="226">
        <v>128.80600000000001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141</v>
      </c>
      <c r="AH261" s="212">
        <v>5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40">
        <v>37</v>
      </c>
      <c r="B262" s="241" t="s">
        <v>335</v>
      </c>
      <c r="C262" s="254" t="s">
        <v>336</v>
      </c>
      <c r="D262" s="242" t="s">
        <v>144</v>
      </c>
      <c r="E262" s="243">
        <v>128.80600000000001</v>
      </c>
      <c r="F262" s="244"/>
      <c r="G262" s="245">
        <f>ROUND(E262*F262,2)</f>
        <v>0</v>
      </c>
      <c r="H262" s="244"/>
      <c r="I262" s="245">
        <f>ROUND(E262*H262,2)</f>
        <v>0</v>
      </c>
      <c r="J262" s="244"/>
      <c r="K262" s="245">
        <f>ROUND(E262*J262,2)</f>
        <v>0</v>
      </c>
      <c r="L262" s="245">
        <v>21</v>
      </c>
      <c r="M262" s="245">
        <f>G262*(1+L262/100)</f>
        <v>0</v>
      </c>
      <c r="N262" s="243">
        <v>2.7999999999999998E-4</v>
      </c>
      <c r="O262" s="243">
        <f>ROUND(E262*N262,2)</f>
        <v>0.04</v>
      </c>
      <c r="P262" s="243">
        <v>0</v>
      </c>
      <c r="Q262" s="243">
        <f>ROUND(E262*P262,2)</f>
        <v>0</v>
      </c>
      <c r="R262" s="245" t="s">
        <v>333</v>
      </c>
      <c r="S262" s="245" t="s">
        <v>135</v>
      </c>
      <c r="T262" s="246" t="s">
        <v>135</v>
      </c>
      <c r="U262" s="223">
        <v>0.11</v>
      </c>
      <c r="V262" s="223">
        <f>ROUND(E262*U262,2)</f>
        <v>14.17</v>
      </c>
      <c r="W262" s="223"/>
      <c r="X262" s="223" t="s">
        <v>136</v>
      </c>
      <c r="Y262" s="212"/>
      <c r="Z262" s="212"/>
      <c r="AA262" s="212"/>
      <c r="AB262" s="212"/>
      <c r="AC262" s="212"/>
      <c r="AD262" s="212"/>
      <c r="AE262" s="212"/>
      <c r="AF262" s="212"/>
      <c r="AG262" s="212" t="s">
        <v>137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56" t="s">
        <v>337</v>
      </c>
      <c r="D263" s="225"/>
      <c r="E263" s="226"/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141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9"/>
      <c r="B264" s="220"/>
      <c r="C264" s="256" t="s">
        <v>147</v>
      </c>
      <c r="D264" s="225"/>
      <c r="E264" s="226"/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141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56" t="s">
        <v>158</v>
      </c>
      <c r="D265" s="225"/>
      <c r="E265" s="226">
        <v>9.5039999999999996</v>
      </c>
      <c r="F265" s="223"/>
      <c r="G265" s="223"/>
      <c r="H265" s="223"/>
      <c r="I265" s="223"/>
      <c r="J265" s="223"/>
      <c r="K265" s="223"/>
      <c r="L265" s="223"/>
      <c r="M265" s="223"/>
      <c r="N265" s="222"/>
      <c r="O265" s="222"/>
      <c r="P265" s="222"/>
      <c r="Q265" s="222"/>
      <c r="R265" s="223"/>
      <c r="S265" s="223"/>
      <c r="T265" s="223"/>
      <c r="U265" s="223"/>
      <c r="V265" s="223"/>
      <c r="W265" s="223"/>
      <c r="X265" s="223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141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56" t="s">
        <v>159</v>
      </c>
      <c r="D266" s="225"/>
      <c r="E266" s="226">
        <v>9.5039999999999996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141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56" t="s">
        <v>160</v>
      </c>
      <c r="D267" s="225"/>
      <c r="E267" s="226">
        <v>4.2569999999999997</v>
      </c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141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9"/>
      <c r="B268" s="220"/>
      <c r="C268" s="256" t="s">
        <v>161</v>
      </c>
      <c r="D268" s="225"/>
      <c r="E268" s="226">
        <v>4.2569999999999997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141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9"/>
      <c r="B269" s="220"/>
      <c r="C269" s="256" t="s">
        <v>162</v>
      </c>
      <c r="D269" s="225"/>
      <c r="E269" s="226">
        <v>1.284</v>
      </c>
      <c r="F269" s="223"/>
      <c r="G269" s="223"/>
      <c r="H269" s="223"/>
      <c r="I269" s="223"/>
      <c r="J269" s="223"/>
      <c r="K269" s="223"/>
      <c r="L269" s="223"/>
      <c r="M269" s="223"/>
      <c r="N269" s="222"/>
      <c r="O269" s="222"/>
      <c r="P269" s="222"/>
      <c r="Q269" s="222"/>
      <c r="R269" s="223"/>
      <c r="S269" s="223"/>
      <c r="T269" s="223"/>
      <c r="U269" s="223"/>
      <c r="V269" s="223"/>
      <c r="W269" s="223"/>
      <c r="X269" s="223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141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56" t="s">
        <v>338</v>
      </c>
      <c r="D270" s="225"/>
      <c r="E270" s="226">
        <v>100</v>
      </c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141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9"/>
      <c r="B271" s="220"/>
      <c r="C271" s="256" t="s">
        <v>339</v>
      </c>
      <c r="D271" s="225"/>
      <c r="E271" s="226"/>
      <c r="F271" s="223"/>
      <c r="G271" s="223"/>
      <c r="H271" s="223"/>
      <c r="I271" s="223"/>
      <c r="J271" s="223"/>
      <c r="K271" s="223"/>
      <c r="L271" s="223"/>
      <c r="M271" s="223"/>
      <c r="N271" s="222"/>
      <c r="O271" s="222"/>
      <c r="P271" s="222"/>
      <c r="Q271" s="222"/>
      <c r="R271" s="223"/>
      <c r="S271" s="223"/>
      <c r="T271" s="223"/>
      <c r="U271" s="223"/>
      <c r="V271" s="223"/>
      <c r="W271" s="223"/>
      <c r="X271" s="223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141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19"/>
      <c r="B272" s="220"/>
      <c r="C272" s="257" t="s">
        <v>153</v>
      </c>
      <c r="D272" s="227"/>
      <c r="E272" s="228">
        <v>128.80600000000001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141</v>
      </c>
      <c r="AH272" s="212">
        <v>1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x14ac:dyDescent="0.2">
      <c r="A273" s="233" t="s">
        <v>129</v>
      </c>
      <c r="B273" s="234" t="s">
        <v>96</v>
      </c>
      <c r="C273" s="253" t="s">
        <v>97</v>
      </c>
      <c r="D273" s="235"/>
      <c r="E273" s="236"/>
      <c r="F273" s="237"/>
      <c r="G273" s="237">
        <f>SUMIF(AG274:AG289,"&lt;&gt;NOR",G274:G289)</f>
        <v>0</v>
      </c>
      <c r="H273" s="237"/>
      <c r="I273" s="237">
        <f>SUM(I274:I289)</f>
        <v>0</v>
      </c>
      <c r="J273" s="237"/>
      <c r="K273" s="237">
        <f>SUM(K274:K289)</f>
        <v>0</v>
      </c>
      <c r="L273" s="237"/>
      <c r="M273" s="237">
        <f>SUM(M274:M289)</f>
        <v>0</v>
      </c>
      <c r="N273" s="236"/>
      <c r="O273" s="236">
        <f>SUM(O274:O289)</f>
        <v>0.32</v>
      </c>
      <c r="P273" s="236"/>
      <c r="Q273" s="236">
        <f>SUM(Q274:Q289)</f>
        <v>0</v>
      </c>
      <c r="R273" s="237"/>
      <c r="S273" s="237"/>
      <c r="T273" s="238"/>
      <c r="U273" s="232"/>
      <c r="V273" s="232">
        <f>SUM(V274:V289)</f>
        <v>24.93</v>
      </c>
      <c r="W273" s="232"/>
      <c r="X273" s="232"/>
      <c r="AG273" t="s">
        <v>130</v>
      </c>
    </row>
    <row r="274" spans="1:60" outlineLevel="1" x14ac:dyDescent="0.2">
      <c r="A274" s="240">
        <v>38</v>
      </c>
      <c r="B274" s="241" t="s">
        <v>340</v>
      </c>
      <c r="C274" s="254" t="s">
        <v>341</v>
      </c>
      <c r="D274" s="242" t="s">
        <v>144</v>
      </c>
      <c r="E274" s="243">
        <v>41.316000000000003</v>
      </c>
      <c r="F274" s="244"/>
      <c r="G274" s="245">
        <f>ROUND(E274*F274,2)</f>
        <v>0</v>
      </c>
      <c r="H274" s="244"/>
      <c r="I274" s="245">
        <f>ROUND(E274*H274,2)</f>
        <v>0</v>
      </c>
      <c r="J274" s="244"/>
      <c r="K274" s="245">
        <f>ROUND(E274*J274,2)</f>
        <v>0</v>
      </c>
      <c r="L274" s="245">
        <v>21</v>
      </c>
      <c r="M274" s="245">
        <f>G274*(1+L274/100)</f>
        <v>0</v>
      </c>
      <c r="N274" s="243">
        <v>3.82E-3</v>
      </c>
      <c r="O274" s="243">
        <f>ROUND(E274*N274,2)</f>
        <v>0.16</v>
      </c>
      <c r="P274" s="243">
        <v>0</v>
      </c>
      <c r="Q274" s="243">
        <f>ROUND(E274*P274,2)</f>
        <v>0</v>
      </c>
      <c r="R274" s="245" t="s">
        <v>342</v>
      </c>
      <c r="S274" s="245" t="s">
        <v>135</v>
      </c>
      <c r="T274" s="246" t="s">
        <v>135</v>
      </c>
      <c r="U274" s="223">
        <v>0.3</v>
      </c>
      <c r="V274" s="223">
        <f>ROUND(E274*U274,2)</f>
        <v>12.39</v>
      </c>
      <c r="W274" s="223"/>
      <c r="X274" s="223" t="s">
        <v>136</v>
      </c>
      <c r="Y274" s="212"/>
      <c r="Z274" s="212"/>
      <c r="AA274" s="212"/>
      <c r="AB274" s="212"/>
      <c r="AC274" s="212"/>
      <c r="AD274" s="212"/>
      <c r="AE274" s="212"/>
      <c r="AF274" s="212"/>
      <c r="AG274" s="212" t="s">
        <v>137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9"/>
      <c r="B275" s="220"/>
      <c r="C275" s="259" t="s">
        <v>205</v>
      </c>
      <c r="D275" s="250"/>
      <c r="E275" s="250"/>
      <c r="F275" s="250"/>
      <c r="G275" s="250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168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9"/>
      <c r="B276" s="220"/>
      <c r="C276" s="258" t="s">
        <v>343</v>
      </c>
      <c r="D276" s="249"/>
      <c r="E276" s="249"/>
      <c r="F276" s="249"/>
      <c r="G276" s="249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168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48" t="str">
        <f>C276</f>
        <v>Interiérové horizontální žaluzie do oken z dřevěných europrofilů, barevné řešení odsouhlasit s objednatelem.</v>
      </c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56" t="s">
        <v>344</v>
      </c>
      <c r="D277" s="225"/>
      <c r="E277" s="226">
        <v>14.513999999999999</v>
      </c>
      <c r="F277" s="223"/>
      <c r="G277" s="223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141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9"/>
      <c r="B278" s="220"/>
      <c r="C278" s="256" t="s">
        <v>345</v>
      </c>
      <c r="D278" s="225"/>
      <c r="E278" s="226">
        <v>14.513999999999999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141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9"/>
      <c r="B279" s="220"/>
      <c r="C279" s="256" t="s">
        <v>346</v>
      </c>
      <c r="D279" s="225"/>
      <c r="E279" s="226">
        <v>5.7960000000000003</v>
      </c>
      <c r="F279" s="223"/>
      <c r="G279" s="223"/>
      <c r="H279" s="223"/>
      <c r="I279" s="223"/>
      <c r="J279" s="223"/>
      <c r="K279" s="223"/>
      <c r="L279" s="223"/>
      <c r="M279" s="223"/>
      <c r="N279" s="222"/>
      <c r="O279" s="222"/>
      <c r="P279" s="222"/>
      <c r="Q279" s="222"/>
      <c r="R279" s="223"/>
      <c r="S279" s="223"/>
      <c r="T279" s="223"/>
      <c r="U279" s="223"/>
      <c r="V279" s="223"/>
      <c r="W279" s="223"/>
      <c r="X279" s="223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141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9"/>
      <c r="B280" s="220"/>
      <c r="C280" s="256" t="s">
        <v>347</v>
      </c>
      <c r="D280" s="225"/>
      <c r="E280" s="226">
        <v>5.7960000000000003</v>
      </c>
      <c r="F280" s="223"/>
      <c r="G280" s="223"/>
      <c r="H280" s="223"/>
      <c r="I280" s="223"/>
      <c r="J280" s="223"/>
      <c r="K280" s="223"/>
      <c r="L280" s="223"/>
      <c r="M280" s="223"/>
      <c r="N280" s="222"/>
      <c r="O280" s="222"/>
      <c r="P280" s="222"/>
      <c r="Q280" s="222"/>
      <c r="R280" s="223"/>
      <c r="S280" s="223"/>
      <c r="T280" s="223"/>
      <c r="U280" s="223"/>
      <c r="V280" s="223"/>
      <c r="W280" s="223"/>
      <c r="X280" s="223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141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56" t="s">
        <v>348</v>
      </c>
      <c r="D281" s="225"/>
      <c r="E281" s="226">
        <v>0.69599999999999995</v>
      </c>
      <c r="F281" s="223"/>
      <c r="G281" s="223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141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9"/>
      <c r="B282" s="220"/>
      <c r="C282" s="257" t="s">
        <v>153</v>
      </c>
      <c r="D282" s="227"/>
      <c r="E282" s="228">
        <v>41.316000000000003</v>
      </c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141</v>
      </c>
      <c r="AH282" s="212">
        <v>1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40">
        <v>39</v>
      </c>
      <c r="B283" s="241" t="s">
        <v>349</v>
      </c>
      <c r="C283" s="254" t="s">
        <v>350</v>
      </c>
      <c r="D283" s="242" t="s">
        <v>144</v>
      </c>
      <c r="E283" s="243">
        <v>41.808</v>
      </c>
      <c r="F283" s="244"/>
      <c r="G283" s="245">
        <f>ROUND(E283*F283,2)</f>
        <v>0</v>
      </c>
      <c r="H283" s="244"/>
      <c r="I283" s="245">
        <f>ROUND(E283*H283,2)</f>
        <v>0</v>
      </c>
      <c r="J283" s="244"/>
      <c r="K283" s="245">
        <f>ROUND(E283*J283,2)</f>
        <v>0</v>
      </c>
      <c r="L283" s="245">
        <v>21</v>
      </c>
      <c r="M283" s="245">
        <f>G283*(1+L283/100)</f>
        <v>0</v>
      </c>
      <c r="N283" s="243">
        <v>3.82E-3</v>
      </c>
      <c r="O283" s="243">
        <f>ROUND(E283*N283,2)</f>
        <v>0.16</v>
      </c>
      <c r="P283" s="243">
        <v>0</v>
      </c>
      <c r="Q283" s="243">
        <f>ROUND(E283*P283,2)</f>
        <v>0</v>
      </c>
      <c r="R283" s="245"/>
      <c r="S283" s="245" t="s">
        <v>219</v>
      </c>
      <c r="T283" s="246" t="s">
        <v>220</v>
      </c>
      <c r="U283" s="223">
        <v>0.3</v>
      </c>
      <c r="V283" s="223">
        <f>ROUND(E283*U283,2)</f>
        <v>12.54</v>
      </c>
      <c r="W283" s="223"/>
      <c r="X283" s="223" t="s">
        <v>136</v>
      </c>
      <c r="Y283" s="212"/>
      <c r="Z283" s="212"/>
      <c r="AA283" s="212"/>
      <c r="AB283" s="212"/>
      <c r="AC283" s="212"/>
      <c r="AD283" s="212"/>
      <c r="AE283" s="212"/>
      <c r="AF283" s="212"/>
      <c r="AG283" s="212" t="s">
        <v>137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/>
      <c r="B284" s="220"/>
      <c r="C284" s="256" t="s">
        <v>302</v>
      </c>
      <c r="D284" s="225"/>
      <c r="E284" s="226">
        <v>8.64</v>
      </c>
      <c r="F284" s="223"/>
      <c r="G284" s="223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141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19"/>
      <c r="B285" s="220"/>
      <c r="C285" s="256" t="s">
        <v>306</v>
      </c>
      <c r="D285" s="225"/>
      <c r="E285" s="226">
        <v>20.88</v>
      </c>
      <c r="F285" s="223"/>
      <c r="G285" s="22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141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56" t="s">
        <v>307</v>
      </c>
      <c r="D286" s="225"/>
      <c r="E286" s="226">
        <v>11.592000000000001</v>
      </c>
      <c r="F286" s="223"/>
      <c r="G286" s="223"/>
      <c r="H286" s="223"/>
      <c r="I286" s="223"/>
      <c r="J286" s="223"/>
      <c r="K286" s="223"/>
      <c r="L286" s="223"/>
      <c r="M286" s="223"/>
      <c r="N286" s="222"/>
      <c r="O286" s="222"/>
      <c r="P286" s="222"/>
      <c r="Q286" s="222"/>
      <c r="R286" s="223"/>
      <c r="S286" s="223"/>
      <c r="T286" s="223"/>
      <c r="U286" s="223"/>
      <c r="V286" s="223"/>
      <c r="W286" s="223"/>
      <c r="X286" s="223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141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9"/>
      <c r="B287" s="220"/>
      <c r="C287" s="256" t="s">
        <v>303</v>
      </c>
      <c r="D287" s="225"/>
      <c r="E287" s="226">
        <v>0.69599999999999995</v>
      </c>
      <c r="F287" s="223"/>
      <c r="G287" s="223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141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9">
        <v>40</v>
      </c>
      <c r="B288" s="220" t="s">
        <v>351</v>
      </c>
      <c r="C288" s="261" t="s">
        <v>352</v>
      </c>
      <c r="D288" s="221" t="s">
        <v>0</v>
      </c>
      <c r="E288" s="251"/>
      <c r="F288" s="224"/>
      <c r="G288" s="223">
        <f>ROUND(E288*F288,2)</f>
        <v>0</v>
      </c>
      <c r="H288" s="224"/>
      <c r="I288" s="223">
        <f>ROUND(E288*H288,2)</f>
        <v>0</v>
      </c>
      <c r="J288" s="224"/>
      <c r="K288" s="223">
        <f>ROUND(E288*J288,2)</f>
        <v>0</v>
      </c>
      <c r="L288" s="223">
        <v>21</v>
      </c>
      <c r="M288" s="223">
        <f>G288*(1+L288/100)</f>
        <v>0</v>
      </c>
      <c r="N288" s="222">
        <v>0</v>
      </c>
      <c r="O288" s="222">
        <f>ROUND(E288*N288,2)</f>
        <v>0</v>
      </c>
      <c r="P288" s="222">
        <v>0</v>
      </c>
      <c r="Q288" s="222">
        <f>ROUND(E288*P288,2)</f>
        <v>0</v>
      </c>
      <c r="R288" s="223" t="s">
        <v>342</v>
      </c>
      <c r="S288" s="223" t="s">
        <v>135</v>
      </c>
      <c r="T288" s="223" t="s">
        <v>135</v>
      </c>
      <c r="U288" s="223">
        <v>0</v>
      </c>
      <c r="V288" s="223">
        <f>ROUND(E288*U288,2)</f>
        <v>0</v>
      </c>
      <c r="W288" s="223"/>
      <c r="X288" s="223" t="s">
        <v>315</v>
      </c>
      <c r="Y288" s="212"/>
      <c r="Z288" s="212"/>
      <c r="AA288" s="212"/>
      <c r="AB288" s="212"/>
      <c r="AC288" s="212"/>
      <c r="AD288" s="212"/>
      <c r="AE288" s="212"/>
      <c r="AF288" s="212"/>
      <c r="AG288" s="212" t="s">
        <v>316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62" t="s">
        <v>330</v>
      </c>
      <c r="D289" s="252"/>
      <c r="E289" s="252"/>
      <c r="F289" s="252"/>
      <c r="G289" s="252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139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x14ac:dyDescent="0.2">
      <c r="A290" s="233" t="s">
        <v>129</v>
      </c>
      <c r="B290" s="234" t="s">
        <v>98</v>
      </c>
      <c r="C290" s="253" t="s">
        <v>99</v>
      </c>
      <c r="D290" s="235"/>
      <c r="E290" s="236"/>
      <c r="F290" s="237"/>
      <c r="G290" s="237">
        <f>SUMIF(AG291:AG326,"&lt;&gt;NOR",G291:G326)</f>
        <v>0</v>
      </c>
      <c r="H290" s="237"/>
      <c r="I290" s="237">
        <f>SUM(I291:I326)</f>
        <v>0</v>
      </c>
      <c r="J290" s="237"/>
      <c r="K290" s="237">
        <f>SUM(K291:K326)</f>
        <v>0</v>
      </c>
      <c r="L290" s="237"/>
      <c r="M290" s="237">
        <f>SUM(M291:M326)</f>
        <v>0</v>
      </c>
      <c r="N290" s="236"/>
      <c r="O290" s="236">
        <f>SUM(O291:O326)</f>
        <v>0</v>
      </c>
      <c r="P290" s="236"/>
      <c r="Q290" s="236">
        <f>SUM(Q291:Q326)</f>
        <v>0</v>
      </c>
      <c r="R290" s="237"/>
      <c r="S290" s="237"/>
      <c r="T290" s="238"/>
      <c r="U290" s="232"/>
      <c r="V290" s="232">
        <f>SUM(V291:V326)</f>
        <v>26.399999999999995</v>
      </c>
      <c r="W290" s="232"/>
      <c r="X290" s="232"/>
      <c r="AG290" t="s">
        <v>130</v>
      </c>
    </row>
    <row r="291" spans="1:60" outlineLevel="1" x14ac:dyDescent="0.2">
      <c r="A291" s="240">
        <v>41</v>
      </c>
      <c r="B291" s="241" t="s">
        <v>353</v>
      </c>
      <c r="C291" s="254" t="s">
        <v>354</v>
      </c>
      <c r="D291" s="242" t="s">
        <v>314</v>
      </c>
      <c r="E291" s="243">
        <v>5.1797899999999997</v>
      </c>
      <c r="F291" s="244"/>
      <c r="G291" s="245">
        <f>ROUND(E291*F291,2)</f>
        <v>0</v>
      </c>
      <c r="H291" s="244"/>
      <c r="I291" s="245">
        <f>ROUND(E291*H291,2)</f>
        <v>0</v>
      </c>
      <c r="J291" s="244"/>
      <c r="K291" s="245">
        <f>ROUND(E291*J291,2)</f>
        <v>0</v>
      </c>
      <c r="L291" s="245">
        <v>21</v>
      </c>
      <c r="M291" s="245">
        <f>G291*(1+L291/100)</f>
        <v>0</v>
      </c>
      <c r="N291" s="243">
        <v>0</v>
      </c>
      <c r="O291" s="243">
        <f>ROUND(E291*N291,2)</f>
        <v>0</v>
      </c>
      <c r="P291" s="243">
        <v>0</v>
      </c>
      <c r="Q291" s="243">
        <f>ROUND(E291*P291,2)</f>
        <v>0</v>
      </c>
      <c r="R291" s="245"/>
      <c r="S291" s="245" t="s">
        <v>135</v>
      </c>
      <c r="T291" s="246" t="s">
        <v>135</v>
      </c>
      <c r="U291" s="223">
        <v>2.6120000000000001</v>
      </c>
      <c r="V291" s="223">
        <f>ROUND(E291*U291,2)</f>
        <v>13.53</v>
      </c>
      <c r="W291" s="223"/>
      <c r="X291" s="223" t="s">
        <v>355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356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56" t="s">
        <v>357</v>
      </c>
      <c r="D292" s="225"/>
      <c r="E292" s="226"/>
      <c r="F292" s="223"/>
      <c r="G292" s="223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141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19"/>
      <c r="B293" s="220"/>
      <c r="C293" s="256" t="s">
        <v>358</v>
      </c>
      <c r="D293" s="225"/>
      <c r="E293" s="226"/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141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19"/>
      <c r="B294" s="220"/>
      <c r="C294" s="256" t="s">
        <v>359</v>
      </c>
      <c r="D294" s="225"/>
      <c r="E294" s="226">
        <v>5.1797899999999997</v>
      </c>
      <c r="F294" s="223"/>
      <c r="G294" s="223"/>
      <c r="H294" s="223"/>
      <c r="I294" s="223"/>
      <c r="J294" s="223"/>
      <c r="K294" s="223"/>
      <c r="L294" s="223"/>
      <c r="M294" s="223"/>
      <c r="N294" s="222"/>
      <c r="O294" s="222"/>
      <c r="P294" s="222"/>
      <c r="Q294" s="222"/>
      <c r="R294" s="223"/>
      <c r="S294" s="223"/>
      <c r="T294" s="223"/>
      <c r="U294" s="223"/>
      <c r="V294" s="223"/>
      <c r="W294" s="223"/>
      <c r="X294" s="223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141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2.5" outlineLevel="1" x14ac:dyDescent="0.2">
      <c r="A295" s="240">
        <v>42</v>
      </c>
      <c r="B295" s="241" t="s">
        <v>360</v>
      </c>
      <c r="C295" s="254" t="s">
        <v>361</v>
      </c>
      <c r="D295" s="242" t="s">
        <v>314</v>
      </c>
      <c r="E295" s="243">
        <v>2.07192</v>
      </c>
      <c r="F295" s="244"/>
      <c r="G295" s="245">
        <f>ROUND(E295*F295,2)</f>
        <v>0</v>
      </c>
      <c r="H295" s="244"/>
      <c r="I295" s="245">
        <f>ROUND(E295*H295,2)</f>
        <v>0</v>
      </c>
      <c r="J295" s="244"/>
      <c r="K295" s="245">
        <f>ROUND(E295*J295,2)</f>
        <v>0</v>
      </c>
      <c r="L295" s="245">
        <v>21</v>
      </c>
      <c r="M295" s="245">
        <f>G295*(1+L295/100)</f>
        <v>0</v>
      </c>
      <c r="N295" s="243">
        <v>0</v>
      </c>
      <c r="O295" s="243">
        <f>ROUND(E295*N295,2)</f>
        <v>0</v>
      </c>
      <c r="P295" s="243">
        <v>0</v>
      </c>
      <c r="Q295" s="243">
        <f>ROUND(E295*P295,2)</f>
        <v>0</v>
      </c>
      <c r="R295" s="245" t="s">
        <v>288</v>
      </c>
      <c r="S295" s="245" t="s">
        <v>135</v>
      </c>
      <c r="T295" s="246" t="s">
        <v>135</v>
      </c>
      <c r="U295" s="223">
        <v>2.0089999999999999</v>
      </c>
      <c r="V295" s="223">
        <f>ROUND(E295*U295,2)</f>
        <v>4.16</v>
      </c>
      <c r="W295" s="223"/>
      <c r="X295" s="223" t="s">
        <v>355</v>
      </c>
      <c r="Y295" s="212"/>
      <c r="Z295" s="212"/>
      <c r="AA295" s="212"/>
      <c r="AB295" s="212"/>
      <c r="AC295" s="212"/>
      <c r="AD295" s="212"/>
      <c r="AE295" s="212"/>
      <c r="AF295" s="212"/>
      <c r="AG295" s="212" t="s">
        <v>356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56" t="s">
        <v>357</v>
      </c>
      <c r="D296" s="225"/>
      <c r="E296" s="226"/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141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19"/>
      <c r="B297" s="220"/>
      <c r="C297" s="256" t="s">
        <v>358</v>
      </c>
      <c r="D297" s="225"/>
      <c r="E297" s="226"/>
      <c r="F297" s="223"/>
      <c r="G297" s="223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141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19"/>
      <c r="B298" s="220"/>
      <c r="C298" s="256" t="s">
        <v>362</v>
      </c>
      <c r="D298" s="225"/>
      <c r="E298" s="226">
        <v>2.07192</v>
      </c>
      <c r="F298" s="223"/>
      <c r="G298" s="223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141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40">
        <v>43</v>
      </c>
      <c r="B299" s="241" t="s">
        <v>363</v>
      </c>
      <c r="C299" s="254" t="s">
        <v>364</v>
      </c>
      <c r="D299" s="242" t="s">
        <v>314</v>
      </c>
      <c r="E299" s="243">
        <v>5.1797899999999997</v>
      </c>
      <c r="F299" s="244"/>
      <c r="G299" s="245">
        <f>ROUND(E299*F299,2)</f>
        <v>0</v>
      </c>
      <c r="H299" s="244"/>
      <c r="I299" s="245">
        <f>ROUND(E299*H299,2)</f>
        <v>0</v>
      </c>
      <c r="J299" s="244"/>
      <c r="K299" s="245">
        <f>ROUND(E299*J299,2)</f>
        <v>0</v>
      </c>
      <c r="L299" s="245">
        <v>21</v>
      </c>
      <c r="M299" s="245">
        <f>G299*(1+L299/100)</f>
        <v>0</v>
      </c>
      <c r="N299" s="243">
        <v>0</v>
      </c>
      <c r="O299" s="243">
        <f>ROUND(E299*N299,2)</f>
        <v>0</v>
      </c>
      <c r="P299" s="243">
        <v>0</v>
      </c>
      <c r="Q299" s="243">
        <f>ROUND(E299*P299,2)</f>
        <v>0</v>
      </c>
      <c r="R299" s="245" t="s">
        <v>288</v>
      </c>
      <c r="S299" s="245" t="s">
        <v>135</v>
      </c>
      <c r="T299" s="246" t="s">
        <v>135</v>
      </c>
      <c r="U299" s="223">
        <v>0.49</v>
      </c>
      <c r="V299" s="223">
        <f>ROUND(E299*U299,2)</f>
        <v>2.54</v>
      </c>
      <c r="W299" s="223"/>
      <c r="X299" s="223" t="s">
        <v>355</v>
      </c>
      <c r="Y299" s="212"/>
      <c r="Z299" s="212"/>
      <c r="AA299" s="212"/>
      <c r="AB299" s="212"/>
      <c r="AC299" s="212"/>
      <c r="AD299" s="212"/>
      <c r="AE299" s="212"/>
      <c r="AF299" s="212"/>
      <c r="AG299" s="212" t="s">
        <v>356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59" t="s">
        <v>365</v>
      </c>
      <c r="D300" s="250"/>
      <c r="E300" s="250"/>
      <c r="F300" s="250"/>
      <c r="G300" s="250"/>
      <c r="H300" s="223"/>
      <c r="I300" s="223"/>
      <c r="J300" s="223"/>
      <c r="K300" s="223"/>
      <c r="L300" s="223"/>
      <c r="M300" s="223"/>
      <c r="N300" s="222"/>
      <c r="O300" s="222"/>
      <c r="P300" s="222"/>
      <c r="Q300" s="222"/>
      <c r="R300" s="223"/>
      <c r="S300" s="223"/>
      <c r="T300" s="223"/>
      <c r="U300" s="223"/>
      <c r="V300" s="223"/>
      <c r="W300" s="223"/>
      <c r="X300" s="223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168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9"/>
      <c r="B301" s="220"/>
      <c r="C301" s="256" t="s">
        <v>357</v>
      </c>
      <c r="D301" s="225"/>
      <c r="E301" s="226"/>
      <c r="F301" s="223"/>
      <c r="G301" s="223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141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56" t="s">
        <v>358</v>
      </c>
      <c r="D302" s="225"/>
      <c r="E302" s="226"/>
      <c r="F302" s="223"/>
      <c r="G302" s="223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141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56" t="s">
        <v>359</v>
      </c>
      <c r="D303" s="225"/>
      <c r="E303" s="226">
        <v>5.1797899999999997</v>
      </c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141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40">
        <v>44</v>
      </c>
      <c r="B304" s="241" t="s">
        <v>366</v>
      </c>
      <c r="C304" s="254" t="s">
        <v>367</v>
      </c>
      <c r="D304" s="242" t="s">
        <v>314</v>
      </c>
      <c r="E304" s="243">
        <v>150.21403000000001</v>
      </c>
      <c r="F304" s="244"/>
      <c r="G304" s="245">
        <f>ROUND(E304*F304,2)</f>
        <v>0</v>
      </c>
      <c r="H304" s="244"/>
      <c r="I304" s="245">
        <f>ROUND(E304*H304,2)</f>
        <v>0</v>
      </c>
      <c r="J304" s="244"/>
      <c r="K304" s="245">
        <f>ROUND(E304*J304,2)</f>
        <v>0</v>
      </c>
      <c r="L304" s="245">
        <v>21</v>
      </c>
      <c r="M304" s="245">
        <f>G304*(1+L304/100)</f>
        <v>0</v>
      </c>
      <c r="N304" s="243">
        <v>0</v>
      </c>
      <c r="O304" s="243">
        <f>ROUND(E304*N304,2)</f>
        <v>0</v>
      </c>
      <c r="P304" s="243">
        <v>0</v>
      </c>
      <c r="Q304" s="243">
        <f>ROUND(E304*P304,2)</f>
        <v>0</v>
      </c>
      <c r="R304" s="245" t="s">
        <v>288</v>
      </c>
      <c r="S304" s="245" t="s">
        <v>135</v>
      </c>
      <c r="T304" s="246" t="s">
        <v>135</v>
      </c>
      <c r="U304" s="223">
        <v>0</v>
      </c>
      <c r="V304" s="223">
        <f>ROUND(E304*U304,2)</f>
        <v>0</v>
      </c>
      <c r="W304" s="223"/>
      <c r="X304" s="223" t="s">
        <v>355</v>
      </c>
      <c r="Y304" s="212"/>
      <c r="Z304" s="212"/>
      <c r="AA304" s="212"/>
      <c r="AB304" s="212"/>
      <c r="AC304" s="212"/>
      <c r="AD304" s="212"/>
      <c r="AE304" s="212"/>
      <c r="AF304" s="212"/>
      <c r="AG304" s="212" t="s">
        <v>356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19"/>
      <c r="B305" s="220"/>
      <c r="C305" s="256" t="s">
        <v>357</v>
      </c>
      <c r="D305" s="225"/>
      <c r="E305" s="226"/>
      <c r="F305" s="223"/>
      <c r="G305" s="22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141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9"/>
      <c r="B306" s="220"/>
      <c r="C306" s="256" t="s">
        <v>358</v>
      </c>
      <c r="D306" s="225"/>
      <c r="E306" s="226"/>
      <c r="F306" s="223"/>
      <c r="G306" s="223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141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56" t="s">
        <v>368</v>
      </c>
      <c r="D307" s="225"/>
      <c r="E307" s="226">
        <v>150.21403000000001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141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ht="22.5" outlineLevel="1" x14ac:dyDescent="0.2">
      <c r="A308" s="240">
        <v>45</v>
      </c>
      <c r="B308" s="241" t="s">
        <v>369</v>
      </c>
      <c r="C308" s="254" t="s">
        <v>370</v>
      </c>
      <c r="D308" s="242" t="s">
        <v>314</v>
      </c>
      <c r="E308" s="243">
        <v>2.4863</v>
      </c>
      <c r="F308" s="244"/>
      <c r="G308" s="245">
        <f>ROUND(E308*F308,2)</f>
        <v>0</v>
      </c>
      <c r="H308" s="244"/>
      <c r="I308" s="245">
        <f>ROUND(E308*H308,2)</f>
        <v>0</v>
      </c>
      <c r="J308" s="244"/>
      <c r="K308" s="245">
        <f>ROUND(E308*J308,2)</f>
        <v>0</v>
      </c>
      <c r="L308" s="245">
        <v>21</v>
      </c>
      <c r="M308" s="245">
        <f>G308*(1+L308/100)</f>
        <v>0</v>
      </c>
      <c r="N308" s="243">
        <v>0</v>
      </c>
      <c r="O308" s="243">
        <f>ROUND(E308*N308,2)</f>
        <v>0</v>
      </c>
      <c r="P308" s="243">
        <v>0</v>
      </c>
      <c r="Q308" s="243">
        <f>ROUND(E308*P308,2)</f>
        <v>0</v>
      </c>
      <c r="R308" s="245" t="s">
        <v>288</v>
      </c>
      <c r="S308" s="245" t="s">
        <v>135</v>
      </c>
      <c r="T308" s="246" t="s">
        <v>135</v>
      </c>
      <c r="U308" s="223">
        <v>0</v>
      </c>
      <c r="V308" s="223">
        <f>ROUND(E308*U308,2)</f>
        <v>0</v>
      </c>
      <c r="W308" s="223"/>
      <c r="X308" s="223" t="s">
        <v>355</v>
      </c>
      <c r="Y308" s="212"/>
      <c r="Z308" s="212"/>
      <c r="AA308" s="212"/>
      <c r="AB308" s="212"/>
      <c r="AC308" s="212"/>
      <c r="AD308" s="212"/>
      <c r="AE308" s="212"/>
      <c r="AF308" s="212"/>
      <c r="AG308" s="212" t="s">
        <v>356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9"/>
      <c r="B309" s="220"/>
      <c r="C309" s="256" t="s">
        <v>357</v>
      </c>
      <c r="D309" s="225"/>
      <c r="E309" s="226"/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141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56" t="s">
        <v>358</v>
      </c>
      <c r="D310" s="225"/>
      <c r="E310" s="226"/>
      <c r="F310" s="223"/>
      <c r="G310" s="223"/>
      <c r="H310" s="223"/>
      <c r="I310" s="223"/>
      <c r="J310" s="223"/>
      <c r="K310" s="223"/>
      <c r="L310" s="223"/>
      <c r="M310" s="223"/>
      <c r="N310" s="222"/>
      <c r="O310" s="222"/>
      <c r="P310" s="222"/>
      <c r="Q310" s="222"/>
      <c r="R310" s="223"/>
      <c r="S310" s="223"/>
      <c r="T310" s="223"/>
      <c r="U310" s="223"/>
      <c r="V310" s="223"/>
      <c r="W310" s="223"/>
      <c r="X310" s="223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141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56" t="s">
        <v>371</v>
      </c>
      <c r="D311" s="225"/>
      <c r="E311" s="226">
        <v>2.4863</v>
      </c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141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40">
        <v>46</v>
      </c>
      <c r="B312" s="241" t="s">
        <v>372</v>
      </c>
      <c r="C312" s="254" t="s">
        <v>373</v>
      </c>
      <c r="D312" s="242" t="s">
        <v>314</v>
      </c>
      <c r="E312" s="243">
        <v>2.6934900000000002</v>
      </c>
      <c r="F312" s="244"/>
      <c r="G312" s="245">
        <f>ROUND(E312*F312,2)</f>
        <v>0</v>
      </c>
      <c r="H312" s="244"/>
      <c r="I312" s="245">
        <f>ROUND(E312*H312,2)</f>
        <v>0</v>
      </c>
      <c r="J312" s="244"/>
      <c r="K312" s="245">
        <f>ROUND(E312*J312,2)</f>
        <v>0</v>
      </c>
      <c r="L312" s="245">
        <v>21</v>
      </c>
      <c r="M312" s="245">
        <f>G312*(1+L312/100)</f>
        <v>0</v>
      </c>
      <c r="N312" s="243">
        <v>0</v>
      </c>
      <c r="O312" s="243">
        <f>ROUND(E312*N312,2)</f>
        <v>0</v>
      </c>
      <c r="P312" s="243">
        <v>0</v>
      </c>
      <c r="Q312" s="243">
        <f>ROUND(E312*P312,2)</f>
        <v>0</v>
      </c>
      <c r="R312" s="245" t="s">
        <v>288</v>
      </c>
      <c r="S312" s="245" t="s">
        <v>135</v>
      </c>
      <c r="T312" s="246" t="s">
        <v>135</v>
      </c>
      <c r="U312" s="223">
        <v>0</v>
      </c>
      <c r="V312" s="223">
        <f>ROUND(E312*U312,2)</f>
        <v>0</v>
      </c>
      <c r="W312" s="223"/>
      <c r="X312" s="223" t="s">
        <v>355</v>
      </c>
      <c r="Y312" s="212"/>
      <c r="Z312" s="212"/>
      <c r="AA312" s="212"/>
      <c r="AB312" s="212"/>
      <c r="AC312" s="212"/>
      <c r="AD312" s="212"/>
      <c r="AE312" s="212"/>
      <c r="AF312" s="212"/>
      <c r="AG312" s="212" t="s">
        <v>356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56" t="s">
        <v>357</v>
      </c>
      <c r="D313" s="225"/>
      <c r="E313" s="226"/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141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9"/>
      <c r="B314" s="220"/>
      <c r="C314" s="256" t="s">
        <v>358</v>
      </c>
      <c r="D314" s="225"/>
      <c r="E314" s="226"/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141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9"/>
      <c r="B315" s="220"/>
      <c r="C315" s="256" t="s">
        <v>374</v>
      </c>
      <c r="D315" s="225"/>
      <c r="E315" s="226">
        <v>2.6934900000000002</v>
      </c>
      <c r="F315" s="223"/>
      <c r="G315" s="223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141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ht="22.5" outlineLevel="1" x14ac:dyDescent="0.2">
      <c r="A316" s="240">
        <v>47</v>
      </c>
      <c r="B316" s="241" t="s">
        <v>375</v>
      </c>
      <c r="C316" s="254" t="s">
        <v>376</v>
      </c>
      <c r="D316" s="242" t="s">
        <v>314</v>
      </c>
      <c r="E316" s="243">
        <v>5.1797899999999997</v>
      </c>
      <c r="F316" s="244"/>
      <c r="G316" s="245">
        <f>ROUND(E316*F316,2)</f>
        <v>0</v>
      </c>
      <c r="H316" s="244"/>
      <c r="I316" s="245">
        <f>ROUND(E316*H316,2)</f>
        <v>0</v>
      </c>
      <c r="J316" s="244"/>
      <c r="K316" s="245">
        <f>ROUND(E316*J316,2)</f>
        <v>0</v>
      </c>
      <c r="L316" s="245">
        <v>21</v>
      </c>
      <c r="M316" s="245">
        <f>G316*(1+L316/100)</f>
        <v>0</v>
      </c>
      <c r="N316" s="243">
        <v>0</v>
      </c>
      <c r="O316" s="243">
        <f>ROUND(E316*N316,2)</f>
        <v>0</v>
      </c>
      <c r="P316" s="243">
        <v>0</v>
      </c>
      <c r="Q316" s="243">
        <f>ROUND(E316*P316,2)</f>
        <v>0</v>
      </c>
      <c r="R316" s="245" t="s">
        <v>377</v>
      </c>
      <c r="S316" s="245" t="s">
        <v>135</v>
      </c>
      <c r="T316" s="246" t="s">
        <v>135</v>
      </c>
      <c r="U316" s="223">
        <v>0.83199999999999996</v>
      </c>
      <c r="V316" s="223">
        <f>ROUND(E316*U316,2)</f>
        <v>4.3099999999999996</v>
      </c>
      <c r="W316" s="223"/>
      <c r="X316" s="223" t="s">
        <v>355</v>
      </c>
      <c r="Y316" s="212"/>
      <c r="Z316" s="212"/>
      <c r="AA316" s="212"/>
      <c r="AB316" s="212"/>
      <c r="AC316" s="212"/>
      <c r="AD316" s="212"/>
      <c r="AE316" s="212"/>
      <c r="AF316" s="212"/>
      <c r="AG316" s="212" t="s">
        <v>356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55" t="s">
        <v>378</v>
      </c>
      <c r="D317" s="247"/>
      <c r="E317" s="247"/>
      <c r="F317" s="247"/>
      <c r="G317" s="247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139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48" t="str">
        <f>C317</f>
        <v>nebo vybouraných hmot nošením nebo přehazováním k místu nakládky přístupnému normálním dopravním prostředkům do 10 m,</v>
      </c>
      <c r="BB317" s="212"/>
      <c r="BC317" s="212"/>
      <c r="BD317" s="212"/>
      <c r="BE317" s="212"/>
      <c r="BF317" s="212"/>
      <c r="BG317" s="212"/>
      <c r="BH317" s="212"/>
    </row>
    <row r="318" spans="1:60" ht="22.5" outlineLevel="1" x14ac:dyDescent="0.2">
      <c r="A318" s="219"/>
      <c r="B318" s="220"/>
      <c r="C318" s="258" t="s">
        <v>379</v>
      </c>
      <c r="D318" s="249"/>
      <c r="E318" s="249"/>
      <c r="F318" s="249"/>
      <c r="G318" s="249"/>
      <c r="H318" s="223"/>
      <c r="I318" s="223"/>
      <c r="J318" s="223"/>
      <c r="K318" s="223"/>
      <c r="L318" s="223"/>
      <c r="M318" s="223"/>
      <c r="N318" s="222"/>
      <c r="O318" s="222"/>
      <c r="P318" s="222"/>
      <c r="Q318" s="222"/>
      <c r="R318" s="223"/>
      <c r="S318" s="223"/>
      <c r="T318" s="223"/>
      <c r="U318" s="223"/>
      <c r="V318" s="223"/>
      <c r="W318" s="223"/>
      <c r="X318" s="223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168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48" t="str">
        <f>C318</f>
        <v>S naložením suti nebo vybouraných hmot do dopravního prostředku a na jejich vyložením, popřípadě přeložením na normální dopravní prostředek.</v>
      </c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9"/>
      <c r="B319" s="220"/>
      <c r="C319" s="256" t="s">
        <v>357</v>
      </c>
      <c r="D319" s="225"/>
      <c r="E319" s="226"/>
      <c r="F319" s="223"/>
      <c r="G319" s="223"/>
      <c r="H319" s="223"/>
      <c r="I319" s="223"/>
      <c r="J319" s="223"/>
      <c r="K319" s="223"/>
      <c r="L319" s="223"/>
      <c r="M319" s="223"/>
      <c r="N319" s="222"/>
      <c r="O319" s="222"/>
      <c r="P319" s="222"/>
      <c r="Q319" s="222"/>
      <c r="R319" s="223"/>
      <c r="S319" s="223"/>
      <c r="T319" s="223"/>
      <c r="U319" s="223"/>
      <c r="V319" s="223"/>
      <c r="W319" s="223"/>
      <c r="X319" s="223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141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9"/>
      <c r="B320" s="220"/>
      <c r="C320" s="256" t="s">
        <v>358</v>
      </c>
      <c r="D320" s="225"/>
      <c r="E320" s="226"/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141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9"/>
      <c r="B321" s="220"/>
      <c r="C321" s="256" t="s">
        <v>359</v>
      </c>
      <c r="D321" s="225"/>
      <c r="E321" s="226">
        <v>5.1797899999999997</v>
      </c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141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22.5" outlineLevel="1" x14ac:dyDescent="0.2">
      <c r="A322" s="240">
        <v>48</v>
      </c>
      <c r="B322" s="241" t="s">
        <v>380</v>
      </c>
      <c r="C322" s="254" t="s">
        <v>381</v>
      </c>
      <c r="D322" s="242" t="s">
        <v>314</v>
      </c>
      <c r="E322" s="243">
        <v>5.1797899999999997</v>
      </c>
      <c r="F322" s="244"/>
      <c r="G322" s="245">
        <f>ROUND(E322*F322,2)</f>
        <v>0</v>
      </c>
      <c r="H322" s="244"/>
      <c r="I322" s="245">
        <f>ROUND(E322*H322,2)</f>
        <v>0</v>
      </c>
      <c r="J322" s="244"/>
      <c r="K322" s="245">
        <f>ROUND(E322*J322,2)</f>
        <v>0</v>
      </c>
      <c r="L322" s="245">
        <v>21</v>
      </c>
      <c r="M322" s="245">
        <f>G322*(1+L322/100)</f>
        <v>0</v>
      </c>
      <c r="N322" s="243">
        <v>0</v>
      </c>
      <c r="O322" s="243">
        <f>ROUND(E322*N322,2)</f>
        <v>0</v>
      </c>
      <c r="P322" s="243">
        <v>0</v>
      </c>
      <c r="Q322" s="243">
        <f>ROUND(E322*P322,2)</f>
        <v>0</v>
      </c>
      <c r="R322" s="245" t="s">
        <v>377</v>
      </c>
      <c r="S322" s="245" t="s">
        <v>135</v>
      </c>
      <c r="T322" s="246" t="s">
        <v>135</v>
      </c>
      <c r="U322" s="223">
        <v>0.36</v>
      </c>
      <c r="V322" s="223">
        <f>ROUND(E322*U322,2)</f>
        <v>1.86</v>
      </c>
      <c r="W322" s="223"/>
      <c r="X322" s="223" t="s">
        <v>355</v>
      </c>
      <c r="Y322" s="212"/>
      <c r="Z322" s="212"/>
      <c r="AA322" s="212"/>
      <c r="AB322" s="212"/>
      <c r="AC322" s="212"/>
      <c r="AD322" s="212"/>
      <c r="AE322" s="212"/>
      <c r="AF322" s="212"/>
      <c r="AG322" s="212" t="s">
        <v>356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9"/>
      <c r="B323" s="220"/>
      <c r="C323" s="255" t="s">
        <v>378</v>
      </c>
      <c r="D323" s="247"/>
      <c r="E323" s="247"/>
      <c r="F323" s="247"/>
      <c r="G323" s="247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139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48" t="str">
        <f>C323</f>
        <v>nebo vybouraných hmot nošením nebo přehazováním k místu nakládky přístupnému normálním dopravním prostředkům do 10 m,</v>
      </c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56" t="s">
        <v>357</v>
      </c>
      <c r="D324" s="225"/>
      <c r="E324" s="226"/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141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56" t="s">
        <v>358</v>
      </c>
      <c r="D325" s="225"/>
      <c r="E325" s="226"/>
      <c r="F325" s="223"/>
      <c r="G325" s="223"/>
      <c r="H325" s="223"/>
      <c r="I325" s="223"/>
      <c r="J325" s="223"/>
      <c r="K325" s="223"/>
      <c r="L325" s="223"/>
      <c r="M325" s="223"/>
      <c r="N325" s="222"/>
      <c r="O325" s="222"/>
      <c r="P325" s="222"/>
      <c r="Q325" s="222"/>
      <c r="R325" s="223"/>
      <c r="S325" s="223"/>
      <c r="T325" s="223"/>
      <c r="U325" s="223"/>
      <c r="V325" s="223"/>
      <c r="W325" s="223"/>
      <c r="X325" s="223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141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9"/>
      <c r="B326" s="220"/>
      <c r="C326" s="256" t="s">
        <v>359</v>
      </c>
      <c r="D326" s="225"/>
      <c r="E326" s="226">
        <v>5.1797899999999997</v>
      </c>
      <c r="F326" s="223"/>
      <c r="G326" s="22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141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x14ac:dyDescent="0.2">
      <c r="A327" s="233" t="s">
        <v>129</v>
      </c>
      <c r="B327" s="234" t="s">
        <v>101</v>
      </c>
      <c r="C327" s="253" t="s">
        <v>27</v>
      </c>
      <c r="D327" s="235"/>
      <c r="E327" s="236"/>
      <c r="F327" s="237"/>
      <c r="G327" s="237">
        <f>SUMIF(AG328:AG329,"&lt;&gt;NOR",G328:G329)</f>
        <v>0</v>
      </c>
      <c r="H327" s="237"/>
      <c r="I327" s="237">
        <f>SUM(I328:I329)</f>
        <v>0</v>
      </c>
      <c r="J327" s="237"/>
      <c r="K327" s="237">
        <f>SUM(K328:K329)</f>
        <v>0</v>
      </c>
      <c r="L327" s="237"/>
      <c r="M327" s="237">
        <f>SUM(M328:M329)</f>
        <v>0</v>
      </c>
      <c r="N327" s="236"/>
      <c r="O327" s="236">
        <f>SUM(O328:O329)</f>
        <v>0</v>
      </c>
      <c r="P327" s="236"/>
      <c r="Q327" s="236">
        <f>SUM(Q328:Q329)</f>
        <v>0</v>
      </c>
      <c r="R327" s="237"/>
      <c r="S327" s="237"/>
      <c r="T327" s="238"/>
      <c r="U327" s="232"/>
      <c r="V327" s="232">
        <f>SUM(V328:V329)</f>
        <v>0</v>
      </c>
      <c r="W327" s="232"/>
      <c r="X327" s="232"/>
      <c r="AG327" t="s">
        <v>130</v>
      </c>
    </row>
    <row r="328" spans="1:60" outlineLevel="1" x14ac:dyDescent="0.2">
      <c r="A328" s="240">
        <v>49</v>
      </c>
      <c r="B328" s="241" t="s">
        <v>382</v>
      </c>
      <c r="C328" s="254" t="s">
        <v>383</v>
      </c>
      <c r="D328" s="242" t="s">
        <v>384</v>
      </c>
      <c r="E328" s="243">
        <v>1</v>
      </c>
      <c r="F328" s="244"/>
      <c r="G328" s="245">
        <f>ROUND(E328*F328,2)</f>
        <v>0</v>
      </c>
      <c r="H328" s="244"/>
      <c r="I328" s="245">
        <f>ROUND(E328*H328,2)</f>
        <v>0</v>
      </c>
      <c r="J328" s="244"/>
      <c r="K328" s="245">
        <f>ROUND(E328*J328,2)</f>
        <v>0</v>
      </c>
      <c r="L328" s="245">
        <v>21</v>
      </c>
      <c r="M328" s="245">
        <f>G328*(1+L328/100)</f>
        <v>0</v>
      </c>
      <c r="N328" s="243">
        <v>0</v>
      </c>
      <c r="O328" s="243">
        <f>ROUND(E328*N328,2)</f>
        <v>0</v>
      </c>
      <c r="P328" s="243">
        <v>0</v>
      </c>
      <c r="Q328" s="243">
        <f>ROUND(E328*P328,2)</f>
        <v>0</v>
      </c>
      <c r="R328" s="245"/>
      <c r="S328" s="245" t="s">
        <v>135</v>
      </c>
      <c r="T328" s="246" t="s">
        <v>220</v>
      </c>
      <c r="U328" s="223">
        <v>0</v>
      </c>
      <c r="V328" s="223">
        <f>ROUND(E328*U328,2)</f>
        <v>0</v>
      </c>
      <c r="W328" s="223"/>
      <c r="X328" s="223" t="s">
        <v>385</v>
      </c>
      <c r="Y328" s="212"/>
      <c r="Z328" s="212"/>
      <c r="AA328" s="212"/>
      <c r="AB328" s="212"/>
      <c r="AC328" s="212"/>
      <c r="AD328" s="212"/>
      <c r="AE328" s="212"/>
      <c r="AF328" s="212"/>
      <c r="AG328" s="212" t="s">
        <v>386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59" t="s">
        <v>387</v>
      </c>
      <c r="D329" s="250"/>
      <c r="E329" s="250"/>
      <c r="F329" s="250"/>
      <c r="G329" s="250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168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x14ac:dyDescent="0.2">
      <c r="A330" s="233" t="s">
        <v>129</v>
      </c>
      <c r="B330" s="234" t="s">
        <v>102</v>
      </c>
      <c r="C330" s="253" t="s">
        <v>28</v>
      </c>
      <c r="D330" s="235"/>
      <c r="E330" s="236"/>
      <c r="F330" s="237"/>
      <c r="G330" s="237">
        <f>SUMIF(AG331:AG334,"&lt;&gt;NOR",G331:G334)</f>
        <v>0</v>
      </c>
      <c r="H330" s="237"/>
      <c r="I330" s="237">
        <f>SUM(I331:I334)</f>
        <v>0</v>
      </c>
      <c r="J330" s="237"/>
      <c r="K330" s="237">
        <f>SUM(K331:K334)</f>
        <v>0</v>
      </c>
      <c r="L330" s="237"/>
      <c r="M330" s="237">
        <f>SUM(M331:M334)</f>
        <v>0</v>
      </c>
      <c r="N330" s="236"/>
      <c r="O330" s="236">
        <f>SUM(O331:O334)</f>
        <v>0</v>
      </c>
      <c r="P330" s="236"/>
      <c r="Q330" s="236">
        <f>SUM(Q331:Q334)</f>
        <v>0</v>
      </c>
      <c r="R330" s="237"/>
      <c r="S330" s="237"/>
      <c r="T330" s="238"/>
      <c r="U330" s="232"/>
      <c r="V330" s="232">
        <f>SUM(V331:V334)</f>
        <v>0</v>
      </c>
      <c r="W330" s="232"/>
      <c r="X330" s="232"/>
      <c r="AG330" t="s">
        <v>130</v>
      </c>
    </row>
    <row r="331" spans="1:60" outlineLevel="1" x14ac:dyDescent="0.2">
      <c r="A331" s="240">
        <v>50</v>
      </c>
      <c r="B331" s="241" t="s">
        <v>388</v>
      </c>
      <c r="C331" s="254" t="s">
        <v>389</v>
      </c>
      <c r="D331" s="242" t="s">
        <v>384</v>
      </c>
      <c r="E331" s="243">
        <v>1</v>
      </c>
      <c r="F331" s="244"/>
      <c r="G331" s="245">
        <f>ROUND(E331*F331,2)</f>
        <v>0</v>
      </c>
      <c r="H331" s="244"/>
      <c r="I331" s="245">
        <f>ROUND(E331*H331,2)</f>
        <v>0</v>
      </c>
      <c r="J331" s="244"/>
      <c r="K331" s="245">
        <f>ROUND(E331*J331,2)</f>
        <v>0</v>
      </c>
      <c r="L331" s="245">
        <v>21</v>
      </c>
      <c r="M331" s="245">
        <f>G331*(1+L331/100)</f>
        <v>0</v>
      </c>
      <c r="N331" s="243">
        <v>0</v>
      </c>
      <c r="O331" s="243">
        <f>ROUND(E331*N331,2)</f>
        <v>0</v>
      </c>
      <c r="P331" s="243">
        <v>0</v>
      </c>
      <c r="Q331" s="243">
        <f>ROUND(E331*P331,2)</f>
        <v>0</v>
      </c>
      <c r="R331" s="245"/>
      <c r="S331" s="245" t="s">
        <v>135</v>
      </c>
      <c r="T331" s="246" t="s">
        <v>220</v>
      </c>
      <c r="U331" s="223">
        <v>0</v>
      </c>
      <c r="V331" s="223">
        <f>ROUND(E331*U331,2)</f>
        <v>0</v>
      </c>
      <c r="W331" s="223"/>
      <c r="X331" s="223" t="s">
        <v>385</v>
      </c>
      <c r="Y331" s="212"/>
      <c r="Z331" s="212"/>
      <c r="AA331" s="212"/>
      <c r="AB331" s="212"/>
      <c r="AC331" s="212"/>
      <c r="AD331" s="212"/>
      <c r="AE331" s="212"/>
      <c r="AF331" s="212"/>
      <c r="AG331" s="212" t="s">
        <v>390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9"/>
      <c r="B332" s="220"/>
      <c r="C332" s="259" t="s">
        <v>391</v>
      </c>
      <c r="D332" s="250"/>
      <c r="E332" s="250"/>
      <c r="F332" s="250"/>
      <c r="G332" s="250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168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48" t="str">
        <f>C332</f>
        <v>Náklady na vyhotovení dokumentace skutečného provedení stavby a její předání objednateli v požadované formě a požadovaném počtu.</v>
      </c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40">
        <v>51</v>
      </c>
      <c r="B333" s="241" t="s">
        <v>392</v>
      </c>
      <c r="C333" s="254" t="s">
        <v>393</v>
      </c>
      <c r="D333" s="242" t="s">
        <v>384</v>
      </c>
      <c r="E333" s="243">
        <v>1</v>
      </c>
      <c r="F333" s="244"/>
      <c r="G333" s="245">
        <f>ROUND(E333*F333,2)</f>
        <v>0</v>
      </c>
      <c r="H333" s="244"/>
      <c r="I333" s="245">
        <f>ROUND(E333*H333,2)</f>
        <v>0</v>
      </c>
      <c r="J333" s="244"/>
      <c r="K333" s="245">
        <f>ROUND(E333*J333,2)</f>
        <v>0</v>
      </c>
      <c r="L333" s="245">
        <v>21</v>
      </c>
      <c r="M333" s="245">
        <f>G333*(1+L333/100)</f>
        <v>0</v>
      </c>
      <c r="N333" s="243">
        <v>0</v>
      </c>
      <c r="O333" s="243">
        <f>ROUND(E333*N333,2)</f>
        <v>0</v>
      </c>
      <c r="P333" s="243">
        <v>0</v>
      </c>
      <c r="Q333" s="243">
        <f>ROUND(E333*P333,2)</f>
        <v>0</v>
      </c>
      <c r="R333" s="245"/>
      <c r="S333" s="245" t="s">
        <v>219</v>
      </c>
      <c r="T333" s="246" t="s">
        <v>220</v>
      </c>
      <c r="U333" s="223">
        <v>0</v>
      </c>
      <c r="V333" s="223">
        <f>ROUND(E333*U333,2)</f>
        <v>0</v>
      </c>
      <c r="W333" s="223"/>
      <c r="X333" s="223" t="s">
        <v>385</v>
      </c>
      <c r="Y333" s="212"/>
      <c r="Z333" s="212"/>
      <c r="AA333" s="212"/>
      <c r="AB333" s="212"/>
      <c r="AC333" s="212"/>
      <c r="AD333" s="212"/>
      <c r="AE333" s="212"/>
      <c r="AF333" s="212"/>
      <c r="AG333" s="212" t="s">
        <v>390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ht="22.5" outlineLevel="1" x14ac:dyDescent="0.2">
      <c r="A334" s="219"/>
      <c r="B334" s="220"/>
      <c r="C334" s="259" t="s">
        <v>394</v>
      </c>
      <c r="D334" s="250"/>
      <c r="E334" s="250"/>
      <c r="F334" s="250"/>
      <c r="G334" s="250"/>
      <c r="H334" s="223"/>
      <c r="I334" s="223"/>
      <c r="J334" s="223"/>
      <c r="K334" s="223"/>
      <c r="L334" s="223"/>
      <c r="M334" s="223"/>
      <c r="N334" s="222"/>
      <c r="O334" s="222"/>
      <c r="P334" s="222"/>
      <c r="Q334" s="222"/>
      <c r="R334" s="223"/>
      <c r="S334" s="223"/>
      <c r="T334" s="223"/>
      <c r="U334" s="223"/>
      <c r="V334" s="223"/>
      <c r="W334" s="223"/>
      <c r="X334" s="223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168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48" t="str">
        <f>C334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334" s="212"/>
      <c r="BC334" s="212"/>
      <c r="BD334" s="212"/>
      <c r="BE334" s="212"/>
      <c r="BF334" s="212"/>
      <c r="BG334" s="212"/>
      <c r="BH334" s="212"/>
    </row>
    <row r="335" spans="1:60" x14ac:dyDescent="0.2">
      <c r="A335" s="3"/>
      <c r="B335" s="4"/>
      <c r="C335" s="263"/>
      <c r="D335" s="6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AE335">
        <v>15</v>
      </c>
      <c r="AF335">
        <v>21</v>
      </c>
      <c r="AG335" t="s">
        <v>116</v>
      </c>
    </row>
    <row r="336" spans="1:60" x14ac:dyDescent="0.2">
      <c r="A336" s="215"/>
      <c r="B336" s="216" t="s">
        <v>29</v>
      </c>
      <c r="C336" s="264"/>
      <c r="D336" s="217"/>
      <c r="E336" s="218"/>
      <c r="F336" s="218"/>
      <c r="G336" s="239">
        <f>G8+G22+G33+G44+G158+G186+G189+G233+G239+G259+G273+G290+G327+G330</f>
        <v>0</v>
      </c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AE336">
        <f>SUMIF(L7:L334,AE335,G7:G334)</f>
        <v>0</v>
      </c>
      <c r="AF336">
        <f>SUMIF(L7:L334,AF335,G7:G334)</f>
        <v>0</v>
      </c>
      <c r="AG336" t="s">
        <v>395</v>
      </c>
    </row>
    <row r="337" spans="3:33" x14ac:dyDescent="0.2">
      <c r="C337" s="265"/>
      <c r="D337" s="10"/>
      <c r="AG337" t="s">
        <v>397</v>
      </c>
    </row>
    <row r="338" spans="3:33" x14ac:dyDescent="0.2">
      <c r="D338" s="10"/>
    </row>
    <row r="339" spans="3:33" x14ac:dyDescent="0.2">
      <c r="D339" s="10"/>
    </row>
    <row r="340" spans="3:33" x14ac:dyDescent="0.2">
      <c r="D340" s="10"/>
    </row>
    <row r="341" spans="3:33" x14ac:dyDescent="0.2">
      <c r="D341" s="10"/>
    </row>
    <row r="342" spans="3:33" x14ac:dyDescent="0.2">
      <c r="D342" s="10"/>
    </row>
    <row r="343" spans="3:33" x14ac:dyDescent="0.2">
      <c r="D343" s="10"/>
    </row>
    <row r="344" spans="3:33" x14ac:dyDescent="0.2">
      <c r="D344" s="10"/>
    </row>
    <row r="345" spans="3:33" x14ac:dyDescent="0.2">
      <c r="D345" s="10"/>
    </row>
    <row r="346" spans="3:33" x14ac:dyDescent="0.2">
      <c r="D346" s="10"/>
    </row>
    <row r="347" spans="3:33" x14ac:dyDescent="0.2">
      <c r="D347" s="10"/>
    </row>
    <row r="348" spans="3:33" x14ac:dyDescent="0.2">
      <c r="D348" s="10"/>
    </row>
    <row r="349" spans="3:33" x14ac:dyDescent="0.2">
      <c r="D349" s="10"/>
    </row>
    <row r="350" spans="3:33" x14ac:dyDescent="0.2">
      <c r="D350" s="10"/>
    </row>
    <row r="351" spans="3:33" x14ac:dyDescent="0.2">
      <c r="D351" s="10"/>
    </row>
    <row r="352" spans="3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qjGYiggCaKXKNnLIxLJAsdAMeZL0RuNFdn8JZ9SC1IwCqzFsWcHSNjquov5i88XTmfEgOsF346jsToCLkECfA==" saltValue="p9VdqoLp1OfFDk1K3wtaPw==" spinCount="100000" sheet="1"/>
  <mergeCells count="107">
    <mergeCell ref="C318:G318"/>
    <mergeCell ref="C323:G323"/>
    <mergeCell ref="C329:G329"/>
    <mergeCell ref="C332:G332"/>
    <mergeCell ref="C334:G334"/>
    <mergeCell ref="C258:G258"/>
    <mergeCell ref="C275:G275"/>
    <mergeCell ref="C276:G276"/>
    <mergeCell ref="C289:G289"/>
    <mergeCell ref="C300:G300"/>
    <mergeCell ref="C317:G317"/>
    <mergeCell ref="C201:G201"/>
    <mergeCell ref="C205:G205"/>
    <mergeCell ref="C209:G209"/>
    <mergeCell ref="C213:G213"/>
    <mergeCell ref="C235:G235"/>
    <mergeCell ref="C241:G241"/>
    <mergeCell ref="C156:G156"/>
    <mergeCell ref="C160:G160"/>
    <mergeCell ref="C161:G161"/>
    <mergeCell ref="C164:G164"/>
    <mergeCell ref="C184:G184"/>
    <mergeCell ref="C191:G191"/>
    <mergeCell ref="C150:G150"/>
    <mergeCell ref="C151:G151"/>
    <mergeCell ref="C152:G152"/>
    <mergeCell ref="C153:G153"/>
    <mergeCell ref="C154:G154"/>
    <mergeCell ref="C155:G155"/>
    <mergeCell ref="C142:G142"/>
    <mergeCell ref="C145:G145"/>
    <mergeCell ref="C146:G146"/>
    <mergeCell ref="C147:G147"/>
    <mergeCell ref="C148:G148"/>
    <mergeCell ref="C149:G149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22:G122"/>
    <mergeCell ref="C123:G123"/>
    <mergeCell ref="C124:G124"/>
    <mergeCell ref="C125:G125"/>
    <mergeCell ref="C126:G126"/>
    <mergeCell ref="C129:G129"/>
    <mergeCell ref="C116:G116"/>
    <mergeCell ref="C117:G117"/>
    <mergeCell ref="C118:G118"/>
    <mergeCell ref="C119:G119"/>
    <mergeCell ref="C120:G120"/>
    <mergeCell ref="C121:G121"/>
    <mergeCell ref="C108:G108"/>
    <mergeCell ref="C109:G109"/>
    <mergeCell ref="C110:G110"/>
    <mergeCell ref="C113:G113"/>
    <mergeCell ref="C114:G114"/>
    <mergeCell ref="C115:G115"/>
    <mergeCell ref="C102:G102"/>
    <mergeCell ref="C103:G103"/>
    <mergeCell ref="C104:G104"/>
    <mergeCell ref="C105:G105"/>
    <mergeCell ref="C106:G106"/>
    <mergeCell ref="C107:G107"/>
    <mergeCell ref="C94:G94"/>
    <mergeCell ref="C97:G97"/>
    <mergeCell ref="C98:G98"/>
    <mergeCell ref="C99:G99"/>
    <mergeCell ref="C100:G100"/>
    <mergeCell ref="C101:G101"/>
    <mergeCell ref="C88:G88"/>
    <mergeCell ref="C89:G89"/>
    <mergeCell ref="C90:G90"/>
    <mergeCell ref="C91:G91"/>
    <mergeCell ref="C92:G92"/>
    <mergeCell ref="C93:G93"/>
    <mergeCell ref="C82:G82"/>
    <mergeCell ref="C83:G83"/>
    <mergeCell ref="C84:G84"/>
    <mergeCell ref="C85:G85"/>
    <mergeCell ref="C86:G86"/>
    <mergeCell ref="C87:G87"/>
    <mergeCell ref="C50:G50"/>
    <mergeCell ref="C51:G51"/>
    <mergeCell ref="C60:G60"/>
    <mergeCell ref="C69:G69"/>
    <mergeCell ref="C70:G70"/>
    <mergeCell ref="C81:G81"/>
    <mergeCell ref="C24:G24"/>
    <mergeCell ref="C35:G35"/>
    <mergeCell ref="C36:G36"/>
    <mergeCell ref="C46:G46"/>
    <mergeCell ref="C48:G48"/>
    <mergeCell ref="C49:G4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D.1.1 Pol'!Názvy_tisku</vt:lpstr>
      <vt:lpstr>oadresa</vt:lpstr>
      <vt:lpstr>Stavba!Objednatel</vt:lpstr>
      <vt:lpstr>Stavba!Objekt</vt:lpstr>
      <vt:lpstr>'01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2022-08-11T11:57:43Z</dcterms:modified>
</cp:coreProperties>
</file>