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Staveb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'SO01 - Stavební'!$C$129:$K$511</definedName>
    <definedName name="_xlnm.Print_Area" localSheetId="1">'SO01 - Stavební'!$C$82:$J$111,'SO01 - Stavební'!$C$117:$J$511</definedName>
    <definedName name="_xlnm.Print_Titles" localSheetId="1">'SO01 - Stavební'!$129:$129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11"/>
  <c r="BH511"/>
  <c r="BG511"/>
  <c r="BF511"/>
  <c r="T511"/>
  <c r="T510"/>
  <c r="R511"/>
  <c r="R510"/>
  <c r="P511"/>
  <c r="P510"/>
  <c r="BI509"/>
  <c r="BH509"/>
  <c r="BG509"/>
  <c r="BF509"/>
  <c r="T509"/>
  <c r="T508"/>
  <c r="T507"/>
  <c r="R509"/>
  <c r="R508"/>
  <c r="R507"/>
  <c r="P509"/>
  <c r="P508"/>
  <c r="P507"/>
  <c r="BI506"/>
  <c r="BH506"/>
  <c r="BG506"/>
  <c r="BF506"/>
  <c r="T506"/>
  <c r="R506"/>
  <c r="P50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76"/>
  <c r="BH476"/>
  <c r="BG476"/>
  <c r="BF476"/>
  <c r="T476"/>
  <c r="R476"/>
  <c r="P476"/>
  <c r="BI470"/>
  <c r="BH470"/>
  <c r="BG470"/>
  <c r="BF470"/>
  <c r="T470"/>
  <c r="R470"/>
  <c r="P470"/>
  <c r="BI458"/>
  <c r="BH458"/>
  <c r="BG458"/>
  <c r="BF458"/>
  <c r="T458"/>
  <c r="R458"/>
  <c r="P458"/>
  <c r="BI456"/>
  <c r="BH456"/>
  <c r="BG456"/>
  <c r="BF456"/>
  <c r="T456"/>
  <c r="R456"/>
  <c r="P456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01"/>
  <c r="BH401"/>
  <c r="BG401"/>
  <c r="BF401"/>
  <c r="T401"/>
  <c r="R401"/>
  <c r="P401"/>
  <c r="BI387"/>
  <c r="BH387"/>
  <c r="BG387"/>
  <c r="BF387"/>
  <c r="T387"/>
  <c r="R387"/>
  <c r="P387"/>
  <c r="BI375"/>
  <c r="BH375"/>
  <c r="BG375"/>
  <c r="BF375"/>
  <c r="T375"/>
  <c r="R375"/>
  <c r="P375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53"/>
  <c r="BH353"/>
  <c r="BG353"/>
  <c r="BF353"/>
  <c r="T353"/>
  <c r="R353"/>
  <c r="P353"/>
  <c r="BI339"/>
  <c r="BH339"/>
  <c r="BG339"/>
  <c r="BF339"/>
  <c r="T339"/>
  <c r="R339"/>
  <c r="P339"/>
  <c r="BI327"/>
  <c r="BH327"/>
  <c r="BG327"/>
  <c r="BF327"/>
  <c r="T327"/>
  <c r="R327"/>
  <c r="P327"/>
  <c r="BI313"/>
  <c r="BH313"/>
  <c r="BG313"/>
  <c r="BF313"/>
  <c r="T313"/>
  <c r="R313"/>
  <c r="P313"/>
  <c r="BI312"/>
  <c r="BH312"/>
  <c r="BG312"/>
  <c r="BF312"/>
  <c r="T312"/>
  <c r="R312"/>
  <c r="P312"/>
  <c r="BI306"/>
  <c r="BH306"/>
  <c r="BG306"/>
  <c r="BF306"/>
  <c r="T306"/>
  <c r="R306"/>
  <c r="P306"/>
  <c r="BI292"/>
  <c r="BH292"/>
  <c r="BG292"/>
  <c r="BF292"/>
  <c r="T292"/>
  <c r="R292"/>
  <c r="P29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6"/>
  <c r="F124"/>
  <c r="E122"/>
  <c r="F91"/>
  <c r="F89"/>
  <c r="E87"/>
  <c r="J24"/>
  <c r="E24"/>
  <c r="J127"/>
  <c r="J23"/>
  <c r="J21"/>
  <c r="E21"/>
  <c r="J126"/>
  <c r="J20"/>
  <c r="J18"/>
  <c r="E18"/>
  <c r="F127"/>
  <c r="J17"/>
  <c r="J12"/>
  <c r="J124"/>
  <c r="E7"/>
  <c r="E120"/>
  <c i="1" r="L90"/>
  <c r="AM90"/>
  <c r="AM89"/>
  <c r="L89"/>
  <c r="AM87"/>
  <c r="L87"/>
  <c r="L85"/>
  <c r="L84"/>
  <c i="2" r="BK509"/>
  <c r="J506"/>
  <c r="BK492"/>
  <c r="J490"/>
  <c r="J476"/>
  <c r="J458"/>
  <c r="BK443"/>
  <c r="J442"/>
  <c r="BK427"/>
  <c r="BK419"/>
  <c r="J417"/>
  <c r="BK401"/>
  <c r="BK374"/>
  <c r="BK368"/>
  <c r="J365"/>
  <c r="BK339"/>
  <c r="J327"/>
  <c r="J312"/>
  <c r="BK292"/>
  <c r="BK271"/>
  <c r="J264"/>
  <c r="BK249"/>
  <c r="BK217"/>
  <c r="BK211"/>
  <c r="J196"/>
  <c r="BK191"/>
  <c r="BK174"/>
  <c r="J168"/>
  <c r="J163"/>
  <c r="BK159"/>
  <c r="J154"/>
  <c r="J145"/>
  <c r="BK141"/>
  <c r="BK137"/>
  <c r="J275"/>
  <c r="J269"/>
  <c r="BK246"/>
  <c r="J217"/>
  <c r="BK193"/>
  <c r="J174"/>
  <c r="J169"/>
  <c r="J167"/>
  <c r="BK163"/>
  <c r="BK158"/>
  <c r="BK154"/>
  <c r="BK148"/>
  <c r="J141"/>
  <c r="J139"/>
  <c r="BK511"/>
  <c r="J509"/>
  <c r="J494"/>
  <c r="BK490"/>
  <c r="BK476"/>
  <c r="J470"/>
  <c r="BK456"/>
  <c r="BK444"/>
  <c r="BK442"/>
  <c r="J427"/>
  <c r="J419"/>
  <c r="J418"/>
  <c r="BK415"/>
  <c r="BK387"/>
  <c r="BK375"/>
  <c r="BK371"/>
  <c r="J368"/>
  <c r="BK353"/>
  <c r="J339"/>
  <c r="J313"/>
  <c r="BK306"/>
  <c r="BK280"/>
  <c r="J277"/>
  <c r="J266"/>
  <c r="BK254"/>
  <c r="J249"/>
  <c r="BK214"/>
  <c r="J197"/>
  <c r="BK195"/>
  <c r="J179"/>
  <c r="BK172"/>
  <c r="J166"/>
  <c r="BK162"/>
  <c r="J157"/>
  <c r="J150"/>
  <c r="BK142"/>
  <c r="BK139"/>
  <c r="J133"/>
  <c r="BK264"/>
  <c r="J254"/>
  <c r="J211"/>
  <c r="J195"/>
  <c r="BK176"/>
  <c r="J171"/>
  <c r="BK166"/>
  <c r="BK161"/>
  <c r="BK157"/>
  <c r="BK150"/>
  <c r="J142"/>
  <c r="BK135"/>
  <c i="1" r="AS94"/>
  <c i="2" r="J511"/>
  <c r="BK506"/>
  <c r="BK494"/>
  <c r="J492"/>
  <c r="BK488"/>
  <c r="J488"/>
  <c r="BK470"/>
  <c r="BK458"/>
  <c r="J456"/>
  <c r="J444"/>
  <c r="J443"/>
  <c r="BK428"/>
  <c r="J428"/>
  <c r="BK425"/>
  <c r="J425"/>
  <c r="BK418"/>
  <c r="BK417"/>
  <c r="J415"/>
  <c r="J401"/>
  <c r="J387"/>
  <c r="J375"/>
  <c r="J374"/>
  <c r="J371"/>
  <c r="BK365"/>
  <c r="J353"/>
  <c r="BK327"/>
  <c r="BK313"/>
  <c r="BK312"/>
  <c r="J306"/>
  <c r="J292"/>
  <c r="J280"/>
  <c r="BK275"/>
  <c r="BK269"/>
  <c r="J260"/>
  <c r="J251"/>
  <c r="J246"/>
  <c r="J243"/>
  <c r="J214"/>
  <c r="BK196"/>
  <c r="J193"/>
  <c r="J176"/>
  <c r="BK171"/>
  <c r="BK167"/>
  <c r="BK165"/>
  <c r="J161"/>
  <c r="J158"/>
  <c r="J155"/>
  <c r="BK152"/>
  <c r="J148"/>
  <c r="BK144"/>
  <c r="J140"/>
  <c r="J135"/>
  <c r="BK277"/>
  <c r="J271"/>
  <c r="BK266"/>
  <c r="BK260"/>
  <c r="BK251"/>
  <c r="BK243"/>
  <c r="BK197"/>
  <c r="J191"/>
  <c r="BK179"/>
  <c r="J172"/>
  <c r="BK169"/>
  <c r="BK168"/>
  <c r="J165"/>
  <c r="J162"/>
  <c r="J159"/>
  <c r="BK155"/>
  <c r="J152"/>
  <c r="BK145"/>
  <c r="J144"/>
  <c r="BK140"/>
  <c r="J137"/>
  <c r="BK133"/>
  <c l="1" r="P132"/>
  <c r="T132"/>
  <c r="R147"/>
  <c r="BK164"/>
  <c r="J164"/>
  <c r="J100"/>
  <c r="T164"/>
  <c r="BK178"/>
  <c r="BK194"/>
  <c r="J194"/>
  <c r="J104"/>
  <c r="R194"/>
  <c r="BK276"/>
  <c r="J276"/>
  <c r="J106"/>
  <c r="R276"/>
  <c r="BK457"/>
  <c r="J457"/>
  <c r="J107"/>
  <c r="R457"/>
  <c r="BK132"/>
  <c r="J132"/>
  <c r="J98"/>
  <c r="R132"/>
  <c r="BK147"/>
  <c r="J147"/>
  <c r="J99"/>
  <c r="P147"/>
  <c r="T147"/>
  <c r="P164"/>
  <c r="R164"/>
  <c r="P178"/>
  <c r="R178"/>
  <c r="T178"/>
  <c r="P194"/>
  <c r="T194"/>
  <c r="BK270"/>
  <c r="J270"/>
  <c r="J105"/>
  <c r="P270"/>
  <c r="R270"/>
  <c r="T270"/>
  <c r="P276"/>
  <c r="T276"/>
  <c r="P457"/>
  <c r="T457"/>
  <c r="BK508"/>
  <c r="J508"/>
  <c r="J109"/>
  <c r="BK510"/>
  <c r="J510"/>
  <c r="J110"/>
  <c r="BK175"/>
  <c r="J175"/>
  <c r="J101"/>
  <c r="E85"/>
  <c r="J89"/>
  <c r="F92"/>
  <c r="J92"/>
  <c r="BE133"/>
  <c r="BE139"/>
  <c r="BE140"/>
  <c r="BE144"/>
  <c r="BE145"/>
  <c r="BE148"/>
  <c r="BE154"/>
  <c r="BE155"/>
  <c r="BE157"/>
  <c r="BE159"/>
  <c r="BE162"/>
  <c r="BE165"/>
  <c r="BE167"/>
  <c r="BE191"/>
  <c r="BE193"/>
  <c r="BE195"/>
  <c r="BE196"/>
  <c r="BE211"/>
  <c r="BE214"/>
  <c r="BE217"/>
  <c r="BE246"/>
  <c r="BE249"/>
  <c r="BE260"/>
  <c r="BE264"/>
  <c r="BE269"/>
  <c r="BE275"/>
  <c r="J91"/>
  <c r="BE135"/>
  <c r="BE137"/>
  <c r="BE141"/>
  <c r="BE142"/>
  <c r="BE150"/>
  <c r="BE152"/>
  <c r="BE158"/>
  <c r="BE161"/>
  <c r="BE163"/>
  <c r="BE166"/>
  <c r="BE168"/>
  <c r="BE169"/>
  <c r="BE171"/>
  <c r="BE172"/>
  <c r="BE174"/>
  <c r="BE176"/>
  <c r="BE179"/>
  <c r="BE197"/>
  <c r="BE243"/>
  <c r="BE251"/>
  <c r="BE254"/>
  <c r="BE266"/>
  <c r="BE271"/>
  <c r="BE277"/>
  <c r="BE280"/>
  <c r="BE292"/>
  <c r="BE306"/>
  <c r="BE312"/>
  <c r="BE313"/>
  <c r="BE327"/>
  <c r="BE339"/>
  <c r="BE353"/>
  <c r="BE365"/>
  <c r="BE368"/>
  <c r="BE371"/>
  <c r="BE374"/>
  <c r="BE375"/>
  <c r="BE387"/>
  <c r="BE401"/>
  <c r="BE415"/>
  <c r="BE417"/>
  <c r="BE418"/>
  <c r="BE419"/>
  <c r="BE425"/>
  <c r="BE427"/>
  <c r="BE428"/>
  <c r="BE442"/>
  <c r="BE443"/>
  <c r="BE444"/>
  <c r="BE456"/>
  <c r="BE458"/>
  <c r="BE470"/>
  <c r="BE476"/>
  <c r="BE488"/>
  <c r="BE490"/>
  <c r="BE492"/>
  <c r="BE494"/>
  <c r="BE506"/>
  <c r="BE509"/>
  <c r="BE511"/>
  <c r="F36"/>
  <c i="1" r="BC95"/>
  <c r="BC94"/>
  <c r="W32"/>
  <c i="2" r="F35"/>
  <c i="1" r="BB95"/>
  <c r="BB94"/>
  <c r="W31"/>
  <c i="2" r="J34"/>
  <c i="1" r="AW95"/>
  <c i="2" r="F37"/>
  <c i="1" r="BD95"/>
  <c r="BD94"/>
  <c r="W33"/>
  <c i="2" r="F34"/>
  <c i="1" r="BA95"/>
  <c r="BA94"/>
  <c r="W30"/>
  <c i="2" l="1" r="T177"/>
  <c r="R177"/>
  <c r="T131"/>
  <c r="T130"/>
  <c r="P177"/>
  <c r="R131"/>
  <c r="R130"/>
  <c r="BK177"/>
  <c r="J177"/>
  <c r="J102"/>
  <c r="P131"/>
  <c r="P130"/>
  <c i="1" r="AU95"/>
  <c i="2" r="BK131"/>
  <c r="J178"/>
  <c r="J103"/>
  <c r="BK507"/>
  <c r="J507"/>
  <c r="J108"/>
  <c i="1" r="AU94"/>
  <c r="AX94"/>
  <c r="AY94"/>
  <c i="2" r="J33"/>
  <c i="1" r="AV95"/>
  <c r="AT95"/>
  <c i="2" r="F33"/>
  <c i="1" r="AZ95"/>
  <c r="AZ94"/>
  <c r="W29"/>
  <c r="AW94"/>
  <c r="AK30"/>
  <c i="2" l="1" r="BK130"/>
  <c r="J130"/>
  <c r="J96"/>
  <c r="J131"/>
  <c r="J97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<sst xmlns="http://schemas.openxmlformats.org/spreadsheetml/2006/main">
  <si>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</si>
  <si>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</si>
  <si>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</si>
  <si>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</si>
  <si>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</si>
  <si>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{a2864bef-9424-4b62-b739-d8ecf3e0367b}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</si>
  <si>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</si>
  <si>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</si>
  <si>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</si>
  <si>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</si>
  <si>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</si>
  <si>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</si>
  <si>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</si>
  <si>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</si>
  <si>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</si>
  <si>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</si>
  <si>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</si>
  <si>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Dům s pečovatelskou službou Bělá pod Bezdězem</t>
  </si>
  <si>
    <t>KSO:</t>
  </si>
  <si>
    <t>CC-CZ:</t>
  </si>
  <si>
    <t>Místo:</t>
  </si>
  <si>
    <t>Tyršova 385 Bělá pod Bezdězem</t>
  </si>
  <si>
    <t>Datum:</t>
  </si>
  <si>
    <t>28. 3. 2022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</si>
  <si>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</si>
  <si>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</si>
  <si>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</si>
  <si>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</si>
  <si>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</si>
  <si>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</si>
  <si>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</si>
  <si>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</si>
  <si>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</si>
  <si>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</si>
  <si>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</si>
  <si>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</si>
  <si>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</si>
  <si>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</si>
  <si>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</si>
  <si>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</si>
  <si>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</si>
  <si>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</si>
  <si>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</si>
  <si>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</si>
  <si>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</si>
  <si>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</si>
  <si>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</si>
  <si>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</si>
  <si>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</si>
  <si>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</si>
  <si>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</si>
  <si>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</si>
  <si>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</si>
  <si>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</si>
  <si>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</si>
  <si>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</si>
  <si>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</si>
  <si>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</si>
  <si>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</si>
  <si>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</si>
  <si>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</si>
  <si>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</si>
  <si>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</si>
  <si>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</si>
  <si>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</si>
  <si>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</si>
  <si>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</si>
  <si>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</si>
  <si>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</si>
  <si>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</si>
  <si>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</si>
  <si>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</si>
  <si>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</si>
  <si>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</si>
  <si>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</si>
  <si>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</si>
  <si>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</si>
  <si>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</si>
  <si>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</si>
  <si>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</si>
  <si>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</si>
  <si>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</t>
  </si>
  <si>
    <t>STA</t>
  </si>
  <si>
    <t>1</t>
  </si>
  <si>
    <t>{d0c360e4-cd00-44af-8496-39166b384e9e}</t>
  </si>
  <si>
    <t>2</t>
  </si>
  <si>
    <t>KRYCÍ LIST SOUPISU PRACÍ</t>
  </si>
  <si>
    <t>Objekt:</t>
  </si>
  <si>
    <t>SO01 -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</si>
  <si>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</si>
  <si>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</si>
  <si>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</si>
  <si>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</si>
  <si>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</si>
  <si>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</si>
  <si>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</si>
  <si>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</si>
  <si>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</si>
  <si>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</si>
  <si>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</si>
  <si>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</si>
  <si>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</si>
  <si>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</si>
  <si>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</si>
  <si>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</si>
  <si>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</si>
  <si>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</si>
  <si>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</si>
  <si>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</si>
  <si>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</si>
  <si>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</si>
  <si>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</si>
  <si>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</si>
  <si>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</si>
  <si>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</si>
  <si>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</si>
  <si>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</si>
  <si>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</si>
  <si>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</si>
  <si>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</si>
  <si>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</si>
  <si>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</si>
  <si>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</si>
  <si>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</si>
  <si>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</si>
  <si>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</si>
  <si>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</si>
  <si>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621131121</t>
  </si>
  <si>
    <t>Penetrační nátěr vnějších podhledů nanášený ručně</t>
  </si>
  <si>
    <t>m2</t>
  </si>
  <si>
    <t>4</t>
  </si>
  <si>
    <t>1948571132</t>
  </si>
  <si>
    <t>VV</t>
  </si>
  <si>
    <t>198,65</t>
  </si>
  <si>
    <t>621211003</t>
  </si>
  <si>
    <t>Montáž kontaktního zateplení vnějších podhledů lepením a mechanickým kotvením polystyrénových desek do dřeva do 40 mm</t>
  </si>
  <si>
    <t>-866913182</t>
  </si>
  <si>
    <t>3</t>
  </si>
  <si>
    <t>M</t>
  </si>
  <si>
    <t>28375931</t>
  </si>
  <si>
    <t>deska EPS 70 fasádní λ=0,039 tl 30mm</t>
  </si>
  <si>
    <t>8</t>
  </si>
  <si>
    <t>420383394</t>
  </si>
  <si>
    <t>198,65*1,05 'Přepočtené koeficientem množství</t>
  </si>
  <si>
    <t>621211091-R</t>
  </si>
  <si>
    <t>Příplatek za ztíženou montáž KZS v místě vyčnívajících prvků</t>
  </si>
  <si>
    <t>soub</t>
  </si>
  <si>
    <t>-1685471321</t>
  </si>
  <si>
    <t>5</t>
  </si>
  <si>
    <t>621531012</t>
  </si>
  <si>
    <t>Tenkovrstvá silikonová zrnitá omítka zrnitost 1,5 mm vnějších podhledů</t>
  </si>
  <si>
    <t>835832752</t>
  </si>
  <si>
    <t>622252002</t>
  </si>
  <si>
    <t>Montáž profilů kontaktního zateplení lepených</t>
  </si>
  <si>
    <t>m</t>
  </si>
  <si>
    <t>1508369276</t>
  </si>
  <si>
    <t>7</t>
  </si>
  <si>
    <t>28342205</t>
  </si>
  <si>
    <t>profil začišťovací PVC 6mm s výztužnou tkaninou pro ostění ETICS</t>
  </si>
  <si>
    <t>1774822712</t>
  </si>
  <si>
    <t>482*1,05 'Přepočtené koeficientem množství</t>
  </si>
  <si>
    <t>629991001</t>
  </si>
  <si>
    <t>Zakrytí podélných ploch fólií volně položenou</t>
  </si>
  <si>
    <t>284324939</t>
  </si>
  <si>
    <t>9</t>
  </si>
  <si>
    <t>629991011</t>
  </si>
  <si>
    <t>Zakrytí výplní otvorů a svislých ploch fólií přilepenou lepící páskou</t>
  </si>
  <si>
    <t>1125455086</t>
  </si>
  <si>
    <t>201,52*2</t>
  </si>
  <si>
    <t>Ostatní konstrukce a práce, bourání</t>
  </si>
  <si>
    <t>10</t>
  </si>
  <si>
    <t>941211111</t>
  </si>
  <si>
    <t>Montáž lešení řadového rámového lehkého zatížení do 200 kg/m2 š přes 0,6 do 0,9 m v do 10 m</t>
  </si>
  <si>
    <t>34775185</t>
  </si>
  <si>
    <t>802</t>
  </si>
  <si>
    <t>11</t>
  </si>
  <si>
    <t>941211211</t>
  </si>
  <si>
    <t>Příplatek k lešení řadovému rámovému lehkému š 0,9 m v přes 10 do 25 m za první a ZKD den použití</t>
  </si>
  <si>
    <t>1557441610</t>
  </si>
  <si>
    <t>802,000*30</t>
  </si>
  <si>
    <t>12</t>
  </si>
  <si>
    <t>941211811</t>
  </si>
  <si>
    <t>Demontáž lešení řadového rámového lehkého zatížení do 200 kg/m2 š přes 0,6 do 0,9 m v do 10 m</t>
  </si>
  <si>
    <t>-2008125190</t>
  </si>
  <si>
    <t>13</t>
  </si>
  <si>
    <t>944121111</t>
  </si>
  <si>
    <t>Montáž ochranného zábradlí dílcového na vnějších stranách objektů odkloněného od svislice do 15°</t>
  </si>
  <si>
    <t>-1146066910</t>
  </si>
  <si>
    <t>14</t>
  </si>
  <si>
    <t>944121211</t>
  </si>
  <si>
    <t>Příplatek k ochrannému zábradlí dílcovému na vnějších stranách objektů za první a ZKD den použití</t>
  </si>
  <si>
    <t>1782268058</t>
  </si>
  <si>
    <t>200,000*30</t>
  </si>
  <si>
    <t>944121811</t>
  </si>
  <si>
    <t>Demontáž ochranného zábradlí dílcového na vnějších stranách objektů odkloněného od svislice do 15°</t>
  </si>
  <si>
    <t>-287535114</t>
  </si>
  <si>
    <t>16</t>
  </si>
  <si>
    <t>944711111</t>
  </si>
  <si>
    <t>Montáž záchytné stříšky š do 1,5 m</t>
  </si>
  <si>
    <t>2135289006</t>
  </si>
  <si>
    <t>17</t>
  </si>
  <si>
    <t>944711211</t>
  </si>
  <si>
    <t>Příplatek k záchytné stříšce š přes do 1,5 m za první a ZKD den použití</t>
  </si>
  <si>
    <t>1705668482</t>
  </si>
  <si>
    <t>8,000*30</t>
  </si>
  <si>
    <t>18</t>
  </si>
  <si>
    <t>944711811</t>
  </si>
  <si>
    <t>Demontáž záchytné stříšky š přes do 1,5 m</t>
  </si>
  <si>
    <t>856881339</t>
  </si>
  <si>
    <t>19</t>
  </si>
  <si>
    <t>949101112</t>
  </si>
  <si>
    <t>Lešení pomocné pro objekty pozemních staveb s lešeňovou podlahou v přes 1,9 do 3,5 m zatížení do 150 kg/m2</t>
  </si>
  <si>
    <t>-425281013</t>
  </si>
  <si>
    <t>20</t>
  </si>
  <si>
    <t>976071115-R</t>
  </si>
  <si>
    <t>Demontáž a zpětná montáž prvků fasády, podhledů a střešní krytiny jinde neuvedených</t>
  </si>
  <si>
    <t>-1016178638</t>
  </si>
  <si>
    <t>997</t>
  </si>
  <si>
    <t>Přesun sutě</t>
  </si>
  <si>
    <t>952902492-R</t>
  </si>
  <si>
    <t>Čištění budov při provádění oprav a udržovacích prací</t>
  </si>
  <si>
    <t>-354439996</t>
  </si>
  <si>
    <t>22</t>
  </si>
  <si>
    <t>952902493-R</t>
  </si>
  <si>
    <t>Poplatek za uložení na skládce odpady vzniklé při realizaci - obaly, prořezy apod</t>
  </si>
  <si>
    <t>t</t>
  </si>
  <si>
    <t>-823114287</t>
  </si>
  <si>
    <t>23</t>
  </si>
  <si>
    <t>997013152</t>
  </si>
  <si>
    <t>Vnitrostaveništní doprava suti a vybouraných hmot pro budovy v přes 6 do 9 m s omezením mechanizace</t>
  </si>
  <si>
    <t>737242396</t>
  </si>
  <si>
    <t>24</t>
  </si>
  <si>
    <t>997013311</t>
  </si>
  <si>
    <t>Montáž a demontáž shozu suti v do 10 m</t>
  </si>
  <si>
    <t>-30155349</t>
  </si>
  <si>
    <t>25</t>
  </si>
  <si>
    <t>997013321</t>
  </si>
  <si>
    <t>Příplatek k shozu suti v do 10 m za první a ZKD den použití</t>
  </si>
  <si>
    <t>-385723404</t>
  </si>
  <si>
    <t>18,000*15</t>
  </si>
  <si>
    <t>26</t>
  </si>
  <si>
    <t>997013501</t>
  </si>
  <si>
    <t>Odvoz suti a vybouraných hmot na skládku nebo meziskládku do 1 km se složením</t>
  </si>
  <si>
    <t>-882877640</t>
  </si>
  <si>
    <t>27</t>
  </si>
  <si>
    <t>997013509</t>
  </si>
  <si>
    <t>Příplatek k odvozu suti a vybouraných hmot na skládku ZKD 1 km přes 1 km</t>
  </si>
  <si>
    <t>825146675</t>
  </si>
  <si>
    <t>19,523*70</t>
  </si>
  <si>
    <t>28</t>
  </si>
  <si>
    <t>997013631</t>
  </si>
  <si>
    <t>Poplatek za uložení na skládce (skládkovné) stavebního odpadu směsného kód odpadu 17 09 04</t>
  </si>
  <si>
    <t>635497287</t>
  </si>
  <si>
    <t>998</t>
  </si>
  <si>
    <t>Přesun hmot</t>
  </si>
  <si>
    <t>29</t>
  </si>
  <si>
    <t>998011002</t>
  </si>
  <si>
    <t>Přesun hmot pro budovy zděné v přes 6 do 12 m</t>
  </si>
  <si>
    <t>-718590786</t>
  </si>
  <si>
    <t>PSV</t>
  </si>
  <si>
    <t>Práce a dodávky PSV</t>
  </si>
  <si>
    <t>712</t>
  </si>
  <si>
    <t>Povlakové krytiny</t>
  </si>
  <si>
    <t>30</t>
  </si>
  <si>
    <t>712491587</t>
  </si>
  <si>
    <t>Provedení povlakové krytiny střech přes 10° do 30° přibití pásů hřebíky</t>
  </si>
  <si>
    <t>1351367116</t>
  </si>
  <si>
    <t>S1</t>
  </si>
  <si>
    <t>48,3</t>
  </si>
  <si>
    <t>S2</t>
  </si>
  <si>
    <t>112,9</t>
  </si>
  <si>
    <t>S3</t>
  </si>
  <si>
    <t>65,7</t>
  </si>
  <si>
    <t>S4</t>
  </si>
  <si>
    <t>168,9+16+16+34,9</t>
  </si>
  <si>
    <t>S5</t>
  </si>
  <si>
    <t>38,1+40,8</t>
  </si>
  <si>
    <t>Součet</t>
  </si>
  <si>
    <t>31</t>
  </si>
  <si>
    <t>55351085</t>
  </si>
  <si>
    <t>pás podkladní pro falcované tašky Al s barevným povrchem</t>
  </si>
  <si>
    <t>32</t>
  </si>
  <si>
    <t>-117678662</t>
  </si>
  <si>
    <t>541,6*1,1 'Přepočtené koeficientem množství</t>
  </si>
  <si>
    <t>998712102</t>
  </si>
  <si>
    <t>Přesun hmot tonážní tonážní pro krytiny povlakové v objektech v přes 6 do 12 m</t>
  </si>
  <si>
    <t>-573877441</t>
  </si>
  <si>
    <t>762</t>
  </si>
  <si>
    <t>Konstrukce tesařské</t>
  </si>
  <si>
    <t>33</t>
  </si>
  <si>
    <t>762083192-R</t>
  </si>
  <si>
    <t>Impregnace stávajícího krovu a bednění proti dřevokaznému hmyzu a houbám stříkáním třída ohrožení 1 a 2</t>
  </si>
  <si>
    <t>230017168</t>
  </si>
  <si>
    <t>34</t>
  </si>
  <si>
    <t>762083193-R</t>
  </si>
  <si>
    <t>Očištění stávajícího krovu a bednění od prachu a nečistot, kontrola stavu konstrukce krovu</t>
  </si>
  <si>
    <t>586393412</t>
  </si>
  <si>
    <t>35</t>
  </si>
  <si>
    <t>762341210</t>
  </si>
  <si>
    <t>Montáž bednění střech rovných a šikmých sklonu do 60° z hrubých prken na sraz tl do 32 mm</t>
  </si>
  <si>
    <t>-596306748</t>
  </si>
  <si>
    <t xml:space="preserve">oprava okapové hrany, ztužení střešní latí </t>
  </si>
  <si>
    <t>74,6*0,3</t>
  </si>
  <si>
    <t>S1 - bednění v ploše</t>
  </si>
  <si>
    <t>S2 - bednění v ploše</t>
  </si>
  <si>
    <t>S3 - bednění v ploše</t>
  </si>
  <si>
    <t>S4 - bednění v ploše</t>
  </si>
  <si>
    <t>S5 - bednění v ploše</t>
  </si>
  <si>
    <t>36</t>
  </si>
  <si>
    <t>60515111</t>
  </si>
  <si>
    <t>řezivo jehličnaté boční prkno 20-30mm</t>
  </si>
  <si>
    <t>m3</t>
  </si>
  <si>
    <t>-9469433</t>
  </si>
  <si>
    <t>563,98*0,024</t>
  </si>
  <si>
    <t>13,536*1,05 'Přepočtené koeficientem množství</t>
  </si>
  <si>
    <t>37</t>
  </si>
  <si>
    <t>60514103</t>
  </si>
  <si>
    <t>řezivo jehličnaté lať 30x50mm</t>
  </si>
  <si>
    <t>199037342</t>
  </si>
  <si>
    <t>74,6*0,05*0,03</t>
  </si>
  <si>
    <t>0,112*1,1 'Přepočtené koeficientem množství</t>
  </si>
  <si>
    <t>38</t>
  </si>
  <si>
    <t>762341610</t>
  </si>
  <si>
    <t>Montáž bednění štítových okapových říms z hrubých prken tl do 32 mm</t>
  </si>
  <si>
    <t>1376034923</t>
  </si>
  <si>
    <t>S4 - úžlabí</t>
  </si>
  <si>
    <t>(7,9*2)*0,2</t>
  </si>
  <si>
    <t xml:space="preserve">S1 - závětrnná lišta </t>
  </si>
  <si>
    <t>(5,7+8,1+5,7)*0,2</t>
  </si>
  <si>
    <t xml:space="preserve">S2 - závětrnná lišta </t>
  </si>
  <si>
    <t>(4+0,3+8,9)*0,2</t>
  </si>
  <si>
    <t xml:space="preserve">S3 - závětrnná lišta </t>
  </si>
  <si>
    <t>(6,5+10,1+6,5)*0,2</t>
  </si>
  <si>
    <t xml:space="preserve">S4 - závětrnná lišta </t>
  </si>
  <si>
    <t>(5,8+5,8+8,9+23,56+5,89+0,37+2,6)*0,2</t>
  </si>
  <si>
    <t xml:space="preserve">S5 - závětrnná lišta </t>
  </si>
  <si>
    <t>(4,35*3+0,5+0,8+3,85)*0,2</t>
  </si>
  <si>
    <t>S1 - okapová hrana</t>
  </si>
  <si>
    <t>8,2*0,2</t>
  </si>
  <si>
    <t>S2 - okapová hrana</t>
  </si>
  <si>
    <t>13,4*0,2</t>
  </si>
  <si>
    <t>S3 - okapová hrana</t>
  </si>
  <si>
    <t>10,1*0,2</t>
  </si>
  <si>
    <t>S4 - okapová hrana</t>
  </si>
  <si>
    <t>8,4*0,2</t>
  </si>
  <si>
    <t>(8,4+8,5)*0,2</t>
  </si>
  <si>
    <t>S5 - okapová hrana</t>
  </si>
  <si>
    <t>8,6*0,2</t>
  </si>
  <si>
    <t>9*0,2</t>
  </si>
  <si>
    <t>39</t>
  </si>
  <si>
    <t>270913995</t>
  </si>
  <si>
    <t>43,464*0,024</t>
  </si>
  <si>
    <t>1,043*1,02 'Přepočtené koeficientem množství</t>
  </si>
  <si>
    <t>40</t>
  </si>
  <si>
    <t>762341811</t>
  </si>
  <si>
    <t>Demontáž bednění střech z prken</t>
  </si>
  <si>
    <t>-535886130</t>
  </si>
  <si>
    <t>demontáž okapové hrany</t>
  </si>
  <si>
    <t>41</t>
  </si>
  <si>
    <t>762342511</t>
  </si>
  <si>
    <t>Montáž kontralatí na podklad bez tepelné izolace</t>
  </si>
  <si>
    <t>-213670717</t>
  </si>
  <si>
    <t>1015</t>
  </si>
  <si>
    <t>42</t>
  </si>
  <si>
    <t>60514114</t>
  </si>
  <si>
    <t>řezivo jehličnaté lať impregnovaná dl 4 m</t>
  </si>
  <si>
    <t>-224241459</t>
  </si>
  <si>
    <t>1015*0,04*0,06</t>
  </si>
  <si>
    <t>2,436*1,05 'Přepočtené koeficientem množství</t>
  </si>
  <si>
    <t>43</t>
  </si>
  <si>
    <t>762395000</t>
  </si>
  <si>
    <t>Spojovací prostředky krovů, bednění, laťování, nadstřešních konstrukcí</t>
  </si>
  <si>
    <t>1900747218</t>
  </si>
  <si>
    <t>13,536</t>
  </si>
  <si>
    <t>0,112</t>
  </si>
  <si>
    <t>1,043</t>
  </si>
  <si>
    <t>2,436</t>
  </si>
  <si>
    <t>44</t>
  </si>
  <si>
    <t>762420013</t>
  </si>
  <si>
    <t>Obložení stropu z cementotřískových desek tl 16 mm na sraz šroubovaných</t>
  </si>
  <si>
    <t>-1167643417</t>
  </si>
  <si>
    <t>201,52*0,9</t>
  </si>
  <si>
    <t>64,3</t>
  </si>
  <si>
    <t>45</t>
  </si>
  <si>
    <t>762429001</t>
  </si>
  <si>
    <t>Montáž obložení stropu podkladový rošt</t>
  </si>
  <si>
    <t>-1356950647</t>
  </si>
  <si>
    <t>408</t>
  </si>
  <si>
    <t>46</t>
  </si>
  <si>
    <t>60514105</t>
  </si>
  <si>
    <t>řezivo jehličnaté lať pevnostní třída S10-13 průřez 30x50mm</t>
  </si>
  <si>
    <t>-1254818161</t>
  </si>
  <si>
    <t>408*0,05*0,03</t>
  </si>
  <si>
    <t>0,612*1,02 'Přepočtené koeficientem množství</t>
  </si>
  <si>
    <t>47</t>
  </si>
  <si>
    <t>998762102</t>
  </si>
  <si>
    <t>Přesun hmot tonážní pro kce tesařské v objektech v přes 6 do 12 m</t>
  </si>
  <si>
    <t>-1624018570</t>
  </si>
  <si>
    <t>763</t>
  </si>
  <si>
    <t>Konstrukce suché výstavby</t>
  </si>
  <si>
    <t>48</t>
  </si>
  <si>
    <t>763131825-R</t>
  </si>
  <si>
    <t>Demontáž SDK podhledu s vrchním názěrem s dvouvrstvou nosnou kcí z ocelových profilů opláštění podstřešních podhledů šířky do 0,9m</t>
  </si>
  <si>
    <t>-449283724</t>
  </si>
  <si>
    <t>126,92</t>
  </si>
  <si>
    <t>74,6</t>
  </si>
  <si>
    <t>49</t>
  </si>
  <si>
    <t>763131826-R</t>
  </si>
  <si>
    <t xml:space="preserve">Demontáž SDK podhledu s vrchním názěrem s dvouvrstvou nosnou kcí z ocelových profilů opláštění podstřešních podhledů </t>
  </si>
  <si>
    <t>-1047060014</t>
  </si>
  <si>
    <t>764</t>
  </si>
  <si>
    <t>Konstrukce klempířské</t>
  </si>
  <si>
    <t>50</t>
  </si>
  <si>
    <t>764001891</t>
  </si>
  <si>
    <t>Demontáž úžlabí do suti</t>
  </si>
  <si>
    <t>-1440281883</t>
  </si>
  <si>
    <t>7,9*2</t>
  </si>
  <si>
    <t>51</t>
  </si>
  <si>
    <t>764002801</t>
  </si>
  <si>
    <t>Demontáž závětrné lišty do suti</t>
  </si>
  <si>
    <t>-316484520</t>
  </si>
  <si>
    <t>5,7+8,1+5,7</t>
  </si>
  <si>
    <t>4+0,3+8,9</t>
  </si>
  <si>
    <t>6,5+10,1+6,5</t>
  </si>
  <si>
    <t>5,8+5,8+8,9+23,56+5,89+0,37+2,6</t>
  </si>
  <si>
    <t>4,35*3+0,5+0,8+3,85</t>
  </si>
  <si>
    <t>52</t>
  </si>
  <si>
    <t>764002812</t>
  </si>
  <si>
    <t>Demontáž okapového plechu do suti v krytině skládané</t>
  </si>
  <si>
    <t>-552368061</t>
  </si>
  <si>
    <t>8,2</t>
  </si>
  <si>
    <t>13,4</t>
  </si>
  <si>
    <t>10,1</t>
  </si>
  <si>
    <t>8,4</t>
  </si>
  <si>
    <t>8,4+8,5</t>
  </si>
  <si>
    <t>8,6</t>
  </si>
  <si>
    <t>53</t>
  </si>
  <si>
    <t>764002871</t>
  </si>
  <si>
    <t>Demontáž lemování zdí do suti</t>
  </si>
  <si>
    <t>1172745612</t>
  </si>
  <si>
    <t>0,2+8,6+8,7+0,5+3</t>
  </si>
  <si>
    <t>54</t>
  </si>
  <si>
    <t>764003801</t>
  </si>
  <si>
    <t>Demontáž lemování trub, konzol, držáků, ventilačních nástavců a jiných kusových prvků do suti</t>
  </si>
  <si>
    <t>kus</t>
  </si>
  <si>
    <t>2022914765</t>
  </si>
  <si>
    <t>55</t>
  </si>
  <si>
    <t>764004801</t>
  </si>
  <si>
    <t>Demontáž podokapního žlabu do suti</t>
  </si>
  <si>
    <t>-2127120448</t>
  </si>
  <si>
    <t>56</t>
  </si>
  <si>
    <t>764004861</t>
  </si>
  <si>
    <t>Demontáž svodu do suti</t>
  </si>
  <si>
    <t>2024172690</t>
  </si>
  <si>
    <t>7*3</t>
  </si>
  <si>
    <t>7*2</t>
  </si>
  <si>
    <t>57</t>
  </si>
  <si>
    <t>764021403</t>
  </si>
  <si>
    <t>Podkladní plech z Al plechu rš 250 mm</t>
  </si>
  <si>
    <t>-2101301532</t>
  </si>
  <si>
    <t>58</t>
  </si>
  <si>
    <t>764121411</t>
  </si>
  <si>
    <t>Krytina střechy rovné drážkováním ze svitků z Al plechu rš 670 mm sklonu do 30°</t>
  </si>
  <si>
    <t>-103760488</t>
  </si>
  <si>
    <t>59</t>
  </si>
  <si>
    <t>764221406</t>
  </si>
  <si>
    <t>Oplechování větraného hřebene s větrací mřížkou z Al plechu rš 500 mm</t>
  </si>
  <si>
    <t>-150992699</t>
  </si>
  <si>
    <t>9,6</t>
  </si>
  <si>
    <t>60</t>
  </si>
  <si>
    <t>764221436</t>
  </si>
  <si>
    <t>Oplechování větraného nároží s větrací mřížkou z Al plechu rš 500 mm</t>
  </si>
  <si>
    <t>1195615002</t>
  </si>
  <si>
    <t>5,6+12,11</t>
  </si>
  <si>
    <t>61</t>
  </si>
  <si>
    <t>764221466</t>
  </si>
  <si>
    <t>Oplechování úžlabí z Al plechu rš 500 mm</t>
  </si>
  <si>
    <t>2046161872</t>
  </si>
  <si>
    <t>62</t>
  </si>
  <si>
    <t>764221476</t>
  </si>
  <si>
    <t>Příplatek za provedení úžlabí z Al plechu v plechové krytině</t>
  </si>
  <si>
    <t>881271573</t>
  </si>
  <si>
    <t>63</t>
  </si>
  <si>
    <t>764222403</t>
  </si>
  <si>
    <t>Oplechování štítu závětrnou lištou z Al plechu rš 250 mm</t>
  </si>
  <si>
    <t>-2074930306</t>
  </si>
  <si>
    <t>64</t>
  </si>
  <si>
    <t>764222434</t>
  </si>
  <si>
    <t>Oplechování rovné okapové hrany z Al plechu rš 330 mm</t>
  </si>
  <si>
    <t>-198786456</t>
  </si>
  <si>
    <t>65</t>
  </si>
  <si>
    <t>764222439-R</t>
  </si>
  <si>
    <t>Oplechování rovné okapové hrany z Al plechu s větrací mřížkou</t>
  </si>
  <si>
    <t>1326503718</t>
  </si>
  <si>
    <t>66</t>
  </si>
  <si>
    <t>764222440-R</t>
  </si>
  <si>
    <t>Oplechování rovné svislé hrany podhledu, krycí maska z Al plechu rš 440 mm</t>
  </si>
  <si>
    <t>796455003</t>
  </si>
  <si>
    <t>201,52</t>
  </si>
  <si>
    <t>67</t>
  </si>
  <si>
    <t>764222441-R</t>
  </si>
  <si>
    <t>Příplatek za zajištění odvětrávání jednotlivých střešních plášťů, doplnění prvků odvětrání apod.</t>
  </si>
  <si>
    <t>-832335232</t>
  </si>
  <si>
    <t>68</t>
  </si>
  <si>
    <t>764223491-R</t>
  </si>
  <si>
    <t>Sněhová zábrana mříž 2000mm komplet (držák sněhové zábrany, mříž, spojky apod)</t>
  </si>
  <si>
    <t>-1604942278</t>
  </si>
  <si>
    <t>69</t>
  </si>
  <si>
    <t>764321415</t>
  </si>
  <si>
    <t>Lemování rovných zdí střech s krytinou skládanou z Al plechu rš 400 mm</t>
  </si>
  <si>
    <t>-306106323</t>
  </si>
  <si>
    <t>70</t>
  </si>
  <si>
    <t>764326423</t>
  </si>
  <si>
    <t>Lemování ventilačních nástavců z Al plechu na skládané krytině D přes 100 do 150 mm</t>
  </si>
  <si>
    <t>547366491</t>
  </si>
  <si>
    <t>71</t>
  </si>
  <si>
    <t>764518691-R</t>
  </si>
  <si>
    <t>Úprava napojení svodu kruhového do stávajícího lapače střešních splavenin</t>
  </si>
  <si>
    <t>-627860870</t>
  </si>
  <si>
    <t>72</t>
  </si>
  <si>
    <t>764521404</t>
  </si>
  <si>
    <t>Žlab podokapní půlkruhový z Al plechu rš 330 mm</t>
  </si>
  <si>
    <t>115504847</t>
  </si>
  <si>
    <t>73</t>
  </si>
  <si>
    <t>764521424</t>
  </si>
  <si>
    <t>Roh nebo kout půlkruhového podokapního žlabu z Al plechu rš 330 mm</t>
  </si>
  <si>
    <t>-561142615</t>
  </si>
  <si>
    <t>74</t>
  </si>
  <si>
    <t>764521444</t>
  </si>
  <si>
    <t>Kotlík oválný (trychtýřový) pro podokapní žlaby z Al plechu 330/100 mm</t>
  </si>
  <si>
    <t>2041705295</t>
  </si>
  <si>
    <t>75</t>
  </si>
  <si>
    <t>764528422</t>
  </si>
  <si>
    <t>Svody kruhové včetně objímek, kolen, odskoků z Al plechu průměru 100 mm</t>
  </si>
  <si>
    <t>2016320868</t>
  </si>
  <si>
    <t>76</t>
  </si>
  <si>
    <t>998764102</t>
  </si>
  <si>
    <t>Přesun hmot tonážní pro konstrukce klempířské v objektech v přes 6 do 12 m</t>
  </si>
  <si>
    <t>-1772796321</t>
  </si>
  <si>
    <t>765</t>
  </si>
  <si>
    <t>Krytina skládaná</t>
  </si>
  <si>
    <t>77</t>
  </si>
  <si>
    <t>765131801</t>
  </si>
  <si>
    <t>Demontáž vláknocementové skládané krytiny sklonu do 30° do suti</t>
  </si>
  <si>
    <t>-934272855</t>
  </si>
  <si>
    <t>78</t>
  </si>
  <si>
    <t>765131821</t>
  </si>
  <si>
    <t>Demontáž hřebene nebo nároží z hřebenáčů vláknocementové skládané krytiny sklonu do 30° do suti</t>
  </si>
  <si>
    <t>-283554524</t>
  </si>
  <si>
    <t>79</t>
  </si>
  <si>
    <t>765191023</t>
  </si>
  <si>
    <t>Montáž pojistné hydroizolační nebo parotěsné kladené ve sklonu přes 20° s lepenými spoji na bednění</t>
  </si>
  <si>
    <t>-1709401578</t>
  </si>
  <si>
    <t>80</t>
  </si>
  <si>
    <t>28329037</t>
  </si>
  <si>
    <t>fólie kontaktní difuzně propustná pro doplňkovou hydroizolační vrstvu, čtyřvrstvá mikroporézní PP 210g/m2</t>
  </si>
  <si>
    <t>-363359384</t>
  </si>
  <si>
    <t>81</t>
  </si>
  <si>
    <t>765191031</t>
  </si>
  <si>
    <t>Lepení těsnících pásků pod kontralatě</t>
  </si>
  <si>
    <t>2004615032</t>
  </si>
  <si>
    <t>82</t>
  </si>
  <si>
    <t>28329303</t>
  </si>
  <si>
    <t>páska těsnící jednostranně lepící butylkaučuková pod kontralatě š 50mm</t>
  </si>
  <si>
    <t>-240367721</t>
  </si>
  <si>
    <t>1015*1,1 'Přepočtené koeficientem množství</t>
  </si>
  <si>
    <t>83</t>
  </si>
  <si>
    <t>765191901</t>
  </si>
  <si>
    <t>Demontáž pojistné hydroizolační fólie kladené ve sklonu do 30°</t>
  </si>
  <si>
    <t>-1193588553</t>
  </si>
  <si>
    <t>84</t>
  </si>
  <si>
    <t>998765102</t>
  </si>
  <si>
    <t>Přesun hmot tonážní pro krytiny skládané v objektech v přes 6 do 12 m</t>
  </si>
  <si>
    <t>-718590447</t>
  </si>
  <si>
    <t>Práce a dodávky M</t>
  </si>
  <si>
    <t>21-M</t>
  </si>
  <si>
    <t>Elektromontáže</t>
  </si>
  <si>
    <t>85</t>
  </si>
  <si>
    <t>210293008-R</t>
  </si>
  <si>
    <t xml:space="preserve">Demontáž a zpětná montáž hromosvodu střechy a stěn, nové kotvení, předpoklad výměny vedení z 80%,  revize </t>
  </si>
  <si>
    <t>-925245405</t>
  </si>
  <si>
    <t>VRN</t>
  </si>
  <si>
    <t>Vedlejší rozpočtové náklady</t>
  </si>
  <si>
    <t>86</t>
  </si>
  <si>
    <t>045002029-R</t>
  </si>
  <si>
    <t>Vedlejší rozpočtové náklady, zařízení staveniště, náklady spojené s požadavky koorinátora BOZP, zabezpečení vedení elektroinstalace při stavbě lešení, zajištění staveniště při provozu objektu, doprava apod.</t>
  </si>
  <si>
    <t>1024</t>
  </si>
  <si>
    <t>213357583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</si>
</sst>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290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střechy Dům s pečovatelskou službou Bělá pod Bezdězem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Tyršova 385 Bělá pod Bezdězem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28. 3. 2022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Bělá pod Bezdězem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'SO01 - Stavební'!J30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'SO01 - Stavební'!P130</f>
        <v>0</v>
      </c>
      <c r="AV95" s="128">
        <f>'SO01 - Stavební'!J33</f>
        <v>0</v>
      </c>
      <c r="AW95" s="128">
        <f>'SO01 - Stavební'!J34</f>
        <v>0</v>
      </c>
      <c r="AX95" s="128">
        <f>'SO01 - Stavební'!J35</f>
        <v>0</v>
      </c>
      <c r="AY95" s="128">
        <f>'SO01 - Stavební'!J36</f>
        <v>0</v>
      </c>
      <c r="AZ95" s="128">
        <f>'SO01 - Stavební'!F33</f>
        <v>0</v>
      </c>
      <c r="BA95" s="128">
        <f>'SO01 - Stavební'!F34</f>
        <v>0</v>
      </c>
      <c r="BB95" s="128">
        <f>'SO01 - Stavební'!F35</f>
        <v>0</v>
      </c>
      <c r="BC95" s="128">
        <f>'SO01 - Stavební'!F36</f>
        <v>0</v>
      </c>
      <c r="BD95" s="130">
        <f>'SO01 - Stavební'!F37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/8gHsuLtHHsfxiopBVofp7XQJlBFdhLe2YD1KQ8dSpmPZRKunNddCXVQIxoWV+tbCkEiQ8Cfj+D8h1fVUK3lcg==" hashValue="zmoHrLh+U4M8dviP9dL6U7HnvhghWz9S4CilCY2Krrq7GfXYCX4BIkYC1Ju9yHEmfBi9cScQGolsds57uzLua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1 - Staveb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hidden="1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6" t="s">
        <v>16</v>
      </c>
      <c r="L6" s="20"/>
    </row>
    <row r="7" hidden="1" s="1" customFormat="1" ht="26.25" customHeight="1">
      <c r="B7" s="20"/>
      <c r="E7" s="137" t="str">
        <f>'Rekapitulace stavby'!K6</f>
        <v>Rekonstrukce střechy Dům s pečovatelskou službou Bělá pod Bezdězem</v>
      </c>
      <c r="F7" s="136"/>
      <c r="G7" s="136"/>
      <c r="H7" s="136"/>
      <c r="L7" s="20"/>
    </row>
    <row r="8" hidden="1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28. 3. 2022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27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27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6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6" t="s">
        <v>35</v>
      </c>
      <c r="E30" s="38"/>
      <c r="F30" s="38"/>
      <c r="G30" s="38"/>
      <c r="H30" s="38"/>
      <c r="I30" s="38"/>
      <c r="J30" s="147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8" t="s">
        <v>37</v>
      </c>
      <c r="G32" s="38"/>
      <c r="H32" s="38"/>
      <c r="I32" s="148" t="s">
        <v>36</v>
      </c>
      <c r="J32" s="14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9" t="s">
        <v>39</v>
      </c>
      <c r="E33" s="136" t="s">
        <v>40</v>
      </c>
      <c r="F33" s="150">
        <f>ROUND((SUM(BE130:BE511)),  2)</f>
        <v>0</v>
      </c>
      <c r="G33" s="38"/>
      <c r="H33" s="38"/>
      <c r="I33" s="151">
        <v>0.20999999999999999</v>
      </c>
      <c r="J33" s="150">
        <f>ROUND(((SUM(BE130:BE511))*I33),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6" t="s">
        <v>41</v>
      </c>
      <c r="F34" s="150">
        <f>ROUND((SUM(BF130:BF511)),  2)</f>
        <v>0</v>
      </c>
      <c r="G34" s="38"/>
      <c r="H34" s="38"/>
      <c r="I34" s="151">
        <v>0.14999999999999999</v>
      </c>
      <c r="J34" s="150">
        <f>ROUND(((SUM(BF130:BF511))*I34),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42</v>
      </c>
      <c r="F35" s="150">
        <f>ROUND((SUM(BG130:BG511)),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43</v>
      </c>
      <c r="F36" s="150">
        <f>ROUND((SUM(BH130:BH511)),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44</v>
      </c>
      <c r="F37" s="150">
        <f>ROUND((SUM(BI130:BI511)),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Rekonstrukce střechy Dům s pečovatelskou službou Bělá pod Bezdězem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SO01 - Stavební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Tyršova 385 Bělá pod Bezdězem</v>
      </c>
      <c r="G89" s="40"/>
      <c r="H89" s="40"/>
      <c r="I89" s="32" t="s">
        <v>22</v>
      </c>
      <c r="J89" s="79" t="str">
        <f>IF(J12="","",J12)</f>
        <v>28. 3. 2022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Bělá pod Bezdězem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J147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J164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J175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99</v>
      </c>
      <c r="E102" s="178"/>
      <c r="F102" s="178"/>
      <c r="G102" s="178"/>
      <c r="H102" s="178"/>
      <c r="I102" s="178"/>
      <c r="J102" s="179">
        <f>J177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100</v>
      </c>
      <c r="E103" s="184"/>
      <c r="F103" s="184"/>
      <c r="G103" s="184"/>
      <c r="H103" s="184"/>
      <c r="I103" s="184"/>
      <c r="J103" s="185">
        <f>J178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J194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J270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J276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J457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5"/>
      <c r="C108" s="176"/>
      <c r="D108" s="177" t="s">
        <v>105</v>
      </c>
      <c r="E108" s="178"/>
      <c r="F108" s="178"/>
      <c r="G108" s="178"/>
      <c r="H108" s="178"/>
      <c r="I108" s="178"/>
      <c r="J108" s="179">
        <f>J507</f>
        <v>0</v>
      </c>
      <c r="K108" s="176"/>
      <c r="L108" s="18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J508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5"/>
      <c r="C110" s="176"/>
      <c r="D110" s="177" t="s">
        <v>107</v>
      </c>
      <c r="E110" s="178"/>
      <c r="F110" s="178"/>
      <c r="G110" s="178"/>
      <c r="H110" s="178"/>
      <c r="I110" s="178"/>
      <c r="J110" s="179">
        <f>J510</f>
        <v>0</v>
      </c>
      <c r="K110" s="176"/>
      <c r="L110" s="18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0" t="str">
        <f>E7</f>
        <v>Rekonstrukce střechy Dům s pečovatelskou službou Bělá pod Bezdězem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87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SO01 - Stavební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Tyršova 385 Bělá pod Bezdězem</v>
      </c>
      <c r="G124" s="40"/>
      <c r="H124" s="40"/>
      <c r="I124" s="32" t="s">
        <v>22</v>
      </c>
      <c r="J124" s="79" t="str">
        <f>IF(J12="","",J12)</f>
        <v>28. 3. 2022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Město Bělá pod Bezdězem</v>
      </c>
      <c r="G126" s="40"/>
      <c r="H126" s="40"/>
      <c r="I126" s="32" t="s">
        <v>30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IF(E18="","",E18)</f>
        <v>Vyplň údaj</v>
      </c>
      <c r="G127" s="40"/>
      <c r="H127" s="40"/>
      <c r="I127" s="32" t="s">
        <v>33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7"/>
      <c r="B129" s="188"/>
      <c r="C129" s="189" t="s">
        <v>109</v>
      </c>
      <c r="D129" s="190" t="s">
        <v>60</v>
      </c>
      <c r="E129" s="190" t="s">
        <v>56</v>
      </c>
      <c r="F129" s="190" t="s">
        <v>57</v>
      </c>
      <c r="G129" s="190" t="s">
        <v>110</v>
      </c>
      <c r="H129" s="190" t="s">
        <v>111</v>
      </c>
      <c r="I129" s="190" t="s">
        <v>112</v>
      </c>
      <c r="J129" s="191" t="s">
        <v>91</v>
      </c>
      <c r="K129" s="192" t="s">
        <v>113</v>
      </c>
      <c r="L129" s="193"/>
      <c r="M129" s="100" t="s">
        <v>1</v>
      </c>
      <c r="N129" s="101" t="s">
        <v>39</v>
      </c>
      <c r="O129" s="101" t="s">
        <v>114</v>
      </c>
      <c r="P129" s="101" t="s">
        <v>115</v>
      </c>
      <c r="Q129" s="101" t="s">
        <v>116</v>
      </c>
      <c r="R129" s="101" t="s">
        <v>117</v>
      </c>
      <c r="S129" s="101" t="s">
        <v>118</v>
      </c>
      <c r="T129" s="102" t="s">
        <v>119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8"/>
      <c r="B130" s="39"/>
      <c r="C130" s="107" t="s">
        <v>120</v>
      </c>
      <c r="D130" s="40"/>
      <c r="E130" s="40"/>
      <c r="F130" s="40"/>
      <c r="G130" s="40"/>
      <c r="H130" s="40"/>
      <c r="I130" s="40"/>
      <c r="J130" s="194">
        <f>BK130</f>
        <v>0</v>
      </c>
      <c r="K130" s="40"/>
      <c r="L130" s="44"/>
      <c r="M130" s="103"/>
      <c r="N130" s="195"/>
      <c r="O130" s="104"/>
      <c r="P130" s="196">
        <f>P131+P177+P507+P510</f>
        <v>0</v>
      </c>
      <c r="Q130" s="104"/>
      <c r="R130" s="196">
        <f>R131+R177+R507+R510</f>
        <v>21.407261380000001</v>
      </c>
      <c r="S130" s="104"/>
      <c r="T130" s="197">
        <f>T131+T177+T507+T510</f>
        <v>19.9523513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74</v>
      </c>
      <c r="AU130" s="17" t="s">
        <v>93</v>
      </c>
      <c r="BK130" s="198">
        <f>BK131+BK177+BK507+BK510</f>
        <v>0</v>
      </c>
    </row>
    <row r="131" s="12" customFormat="1" ht="25.92" customHeight="1">
      <c r="A131" s="12"/>
      <c r="B131" s="199"/>
      <c r="C131" s="200"/>
      <c r="D131" s="201" t="s">
        <v>74</v>
      </c>
      <c r="E131" s="202" t="s">
        <v>121</v>
      </c>
      <c r="F131" s="202" t="s">
        <v>122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P132+P147+P164+P175</f>
        <v>0</v>
      </c>
      <c r="Q131" s="207"/>
      <c r="R131" s="208">
        <f>R132+R147+R164+R175</f>
        <v>2.4021513300000001</v>
      </c>
      <c r="S131" s="207"/>
      <c r="T131" s="209">
        <f>T132+T147+T164+T175</f>
        <v>0.42899999999999999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83</v>
      </c>
      <c r="AT131" s="211" t="s">
        <v>74</v>
      </c>
      <c r="AU131" s="211" t="s">
        <v>75</v>
      </c>
      <c r="AY131" s="210" t="s">
        <v>123</v>
      </c>
      <c r="BK131" s="212">
        <f>BK132+BK147+BK164+BK175</f>
        <v>0</v>
      </c>
    </row>
    <row r="132" s="12" customFormat="1" ht="22.8" customHeight="1">
      <c r="A132" s="12"/>
      <c r="B132" s="199"/>
      <c r="C132" s="200"/>
      <c r="D132" s="201" t="s">
        <v>74</v>
      </c>
      <c r="E132" s="213" t="s">
        <v>124</v>
      </c>
      <c r="F132" s="213" t="s">
        <v>125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SUM(P133:P146)</f>
        <v>0</v>
      </c>
      <c r="Q132" s="207"/>
      <c r="R132" s="208">
        <f>SUM(R133:R146)</f>
        <v>2.3912313300000001</v>
      </c>
      <c r="S132" s="207"/>
      <c r="T132" s="209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83</v>
      </c>
      <c r="AT132" s="211" t="s">
        <v>74</v>
      </c>
      <c r="AU132" s="211" t="s">
        <v>83</v>
      </c>
      <c r="AY132" s="210" t="s">
        <v>123</v>
      </c>
      <c r="BK132" s="212">
        <f>SUM(BK133:BK146)</f>
        <v>0</v>
      </c>
    </row>
    <row r="133" s="2" customFormat="1" ht="21.75" customHeight="1">
      <c r="A133" s="38"/>
      <c r="B133" s="39"/>
      <c r="C133" s="215" t="s">
        <v>83</v>
      </c>
      <c r="D133" s="215" t="s">
        <v>126</v>
      </c>
      <c r="E133" s="216" t="s">
        <v>127</v>
      </c>
      <c r="F133" s="217" t="s">
        <v>128</v>
      </c>
      <c r="G133" s="218" t="s">
        <v>129</v>
      </c>
      <c r="H133" s="219">
        <v>198.65000000000001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40</v>
      </c>
      <c r="O133" s="91"/>
      <c r="P133" s="225">
        <f>O133*H133</f>
        <v>0</v>
      </c>
      <c r="Q133" s="225">
        <v>0.00025999999999999998</v>
      </c>
      <c r="R133" s="225">
        <f>Q133*H133</f>
        <v>0.051648999999999994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130</v>
      </c>
      <c r="AT133" s="227" t="s">
        <v>126</v>
      </c>
      <c r="AU133" s="227" t="s">
        <v>85</v>
      </c>
      <c r="AY133" s="17" t="s">
        <v>123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83</v>
      </c>
      <c r="BK133" s="228">
        <f>ROUND(I133*H133,2)</f>
        <v>0</v>
      </c>
      <c r="BL133" s="17" t="s">
        <v>130</v>
      </c>
      <c r="BM133" s="227" t="s">
        <v>131</v>
      </c>
    </row>
    <row r="134" s="13" customFormat="1">
      <c r="A134" s="13"/>
      <c r="B134" s="229"/>
      <c r="C134" s="230"/>
      <c r="D134" s="231" t="s">
        <v>132</v>
      </c>
      <c r="E134" s="232" t="s">
        <v>1</v>
      </c>
      <c r="F134" s="233" t="s">
        <v>133</v>
      </c>
      <c r="G134" s="230"/>
      <c r="H134" s="234">
        <v>198.65000000000001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132</v>
      </c>
      <c r="AU134" s="240" t="s">
        <v>85</v>
      </c>
      <c r="AV134" s="13" t="s">
        <v>85</v>
      </c>
      <c r="AW134" s="13" t="s">
        <v>32</v>
      </c>
      <c r="AX134" s="13" t="s">
        <v>83</v>
      </c>
      <c r="AY134" s="240" t="s">
        <v>123</v>
      </c>
    </row>
    <row r="135" s="2" customFormat="1" ht="37.8" customHeight="1">
      <c r="A135" s="38"/>
      <c r="B135" s="39"/>
      <c r="C135" s="215" t="s">
        <v>85</v>
      </c>
      <c r="D135" s="215" t="s">
        <v>126</v>
      </c>
      <c r="E135" s="216" t="s">
        <v>134</v>
      </c>
      <c r="F135" s="217" t="s">
        <v>135</v>
      </c>
      <c r="G135" s="218" t="s">
        <v>129</v>
      </c>
      <c r="H135" s="219">
        <v>198.65000000000001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40</v>
      </c>
      <c r="O135" s="91"/>
      <c r="P135" s="225">
        <f>O135*H135</f>
        <v>0</v>
      </c>
      <c r="Q135" s="225">
        <v>0.0082900000000000005</v>
      </c>
      <c r="R135" s="225">
        <f>Q135*H135</f>
        <v>1.6468085000000001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130</v>
      </c>
      <c r="AT135" s="227" t="s">
        <v>126</v>
      </c>
      <c r="AU135" s="227" t="s">
        <v>85</v>
      </c>
      <c r="AY135" s="17" t="s">
        <v>123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83</v>
      </c>
      <c r="BK135" s="228">
        <f>ROUND(I135*H135,2)</f>
        <v>0</v>
      </c>
      <c r="BL135" s="17" t="s">
        <v>130</v>
      </c>
      <c r="BM135" s="227" t="s">
        <v>136</v>
      </c>
    </row>
    <row r="136" s="13" customFormat="1">
      <c r="A136" s="13"/>
      <c r="B136" s="229"/>
      <c r="C136" s="230"/>
      <c r="D136" s="231" t="s">
        <v>132</v>
      </c>
      <c r="E136" s="232" t="s">
        <v>1</v>
      </c>
      <c r="F136" s="233" t="s">
        <v>133</v>
      </c>
      <c r="G136" s="230"/>
      <c r="H136" s="234">
        <v>198.65000000000001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132</v>
      </c>
      <c r="AU136" s="240" t="s">
        <v>85</v>
      </c>
      <c r="AV136" s="13" t="s">
        <v>85</v>
      </c>
      <c r="AW136" s="13" t="s">
        <v>32</v>
      </c>
      <c r="AX136" s="13" t="s">
        <v>83</v>
      </c>
      <c r="AY136" s="240" t="s">
        <v>123</v>
      </c>
    </row>
    <row r="137" s="2" customFormat="1" ht="16.5" customHeight="1">
      <c r="A137" s="38"/>
      <c r="B137" s="39"/>
      <c r="C137" s="241" t="s">
        <v>137</v>
      </c>
      <c r="D137" s="241" t="s">
        <v>138</v>
      </c>
      <c r="E137" s="242" t="s">
        <v>139</v>
      </c>
      <c r="F137" s="243" t="s">
        <v>140</v>
      </c>
      <c r="G137" s="244" t="s">
        <v>129</v>
      </c>
      <c r="H137" s="245">
        <v>208.583</v>
      </c>
      <c r="I137" s="246"/>
      <c r="J137" s="247">
        <f>ROUND(I137*H137,2)</f>
        <v>0</v>
      </c>
      <c r="K137" s="248"/>
      <c r="L137" s="249"/>
      <c r="M137" s="250" t="s">
        <v>1</v>
      </c>
      <c r="N137" s="251" t="s">
        <v>40</v>
      </c>
      <c r="O137" s="91"/>
      <c r="P137" s="225">
        <f>O137*H137</f>
        <v>0</v>
      </c>
      <c r="Q137" s="225">
        <v>0.00051000000000000004</v>
      </c>
      <c r="R137" s="225">
        <f>Q137*H137</f>
        <v>0.10637733000000001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141</v>
      </c>
      <c r="AT137" s="227" t="s">
        <v>138</v>
      </c>
      <c r="AU137" s="227" t="s">
        <v>85</v>
      </c>
      <c r="AY137" s="17" t="s">
        <v>123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83</v>
      </c>
      <c r="BK137" s="228">
        <f>ROUND(I137*H137,2)</f>
        <v>0</v>
      </c>
      <c r="BL137" s="17" t="s">
        <v>130</v>
      </c>
      <c r="BM137" s="227" t="s">
        <v>142</v>
      </c>
    </row>
    <row r="138" s="13" customFormat="1">
      <c r="A138" s="13"/>
      <c r="B138" s="229"/>
      <c r="C138" s="230"/>
      <c r="D138" s="231" t="s">
        <v>132</v>
      </c>
      <c r="E138" s="230"/>
      <c r="F138" s="233" t="s">
        <v>143</v>
      </c>
      <c r="G138" s="230"/>
      <c r="H138" s="234">
        <v>208.583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132</v>
      </c>
      <c r="AU138" s="240" t="s">
        <v>85</v>
      </c>
      <c r="AV138" s="13" t="s">
        <v>85</v>
      </c>
      <c r="AW138" s="13" t="s">
        <v>4</v>
      </c>
      <c r="AX138" s="13" t="s">
        <v>83</v>
      </c>
      <c r="AY138" s="240" t="s">
        <v>123</v>
      </c>
    </row>
    <row r="139" s="2" customFormat="1" ht="24.15" customHeight="1">
      <c r="A139" s="38"/>
      <c r="B139" s="39"/>
      <c r="C139" s="215" t="s">
        <v>130</v>
      </c>
      <c r="D139" s="215" t="s">
        <v>126</v>
      </c>
      <c r="E139" s="216" t="s">
        <v>144</v>
      </c>
      <c r="F139" s="217" t="s">
        <v>145</v>
      </c>
      <c r="G139" s="218" t="s">
        <v>146</v>
      </c>
      <c r="H139" s="219">
        <v>1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40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130</v>
      </c>
      <c r="AT139" s="227" t="s">
        <v>126</v>
      </c>
      <c r="AU139" s="227" t="s">
        <v>85</v>
      </c>
      <c r="AY139" s="17" t="s">
        <v>123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83</v>
      </c>
      <c r="BK139" s="228">
        <f>ROUND(I139*H139,2)</f>
        <v>0</v>
      </c>
      <c r="BL139" s="17" t="s">
        <v>130</v>
      </c>
      <c r="BM139" s="227" t="s">
        <v>147</v>
      </c>
    </row>
    <row r="140" s="2" customFormat="1" ht="24.15" customHeight="1">
      <c r="A140" s="38"/>
      <c r="B140" s="39"/>
      <c r="C140" s="215" t="s">
        <v>148</v>
      </c>
      <c r="D140" s="215" t="s">
        <v>126</v>
      </c>
      <c r="E140" s="216" t="s">
        <v>149</v>
      </c>
      <c r="F140" s="217" t="s">
        <v>150</v>
      </c>
      <c r="G140" s="218" t="s">
        <v>129</v>
      </c>
      <c r="H140" s="219">
        <v>198.65000000000001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40</v>
      </c>
      <c r="O140" s="91"/>
      <c r="P140" s="225">
        <f>O140*H140</f>
        <v>0</v>
      </c>
      <c r="Q140" s="225">
        <v>0.0028500000000000001</v>
      </c>
      <c r="R140" s="225">
        <f>Q140*H140</f>
        <v>0.56615250000000006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130</v>
      </c>
      <c r="AT140" s="227" t="s">
        <v>126</v>
      </c>
      <c r="AU140" s="227" t="s">
        <v>85</v>
      </c>
      <c r="AY140" s="17" t="s">
        <v>123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83</v>
      </c>
      <c r="BK140" s="228">
        <f>ROUND(I140*H140,2)</f>
        <v>0</v>
      </c>
      <c r="BL140" s="17" t="s">
        <v>130</v>
      </c>
      <c r="BM140" s="227" t="s">
        <v>151</v>
      </c>
    </row>
    <row r="141" s="2" customFormat="1" ht="16.5" customHeight="1">
      <c r="A141" s="38"/>
      <c r="B141" s="39"/>
      <c r="C141" s="215" t="s">
        <v>124</v>
      </c>
      <c r="D141" s="215" t="s">
        <v>126</v>
      </c>
      <c r="E141" s="216" t="s">
        <v>152</v>
      </c>
      <c r="F141" s="217" t="s">
        <v>153</v>
      </c>
      <c r="G141" s="218" t="s">
        <v>154</v>
      </c>
      <c r="H141" s="219">
        <v>482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40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130</v>
      </c>
      <c r="AT141" s="227" t="s">
        <v>126</v>
      </c>
      <c r="AU141" s="227" t="s">
        <v>85</v>
      </c>
      <c r="AY141" s="17" t="s">
        <v>123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83</v>
      </c>
      <c r="BK141" s="228">
        <f>ROUND(I141*H141,2)</f>
        <v>0</v>
      </c>
      <c r="BL141" s="17" t="s">
        <v>130</v>
      </c>
      <c r="BM141" s="227" t="s">
        <v>155</v>
      </c>
    </row>
    <row r="142" s="2" customFormat="1" ht="24.15" customHeight="1">
      <c r="A142" s="38"/>
      <c r="B142" s="39"/>
      <c r="C142" s="241" t="s">
        <v>156</v>
      </c>
      <c r="D142" s="241" t="s">
        <v>138</v>
      </c>
      <c r="E142" s="242" t="s">
        <v>157</v>
      </c>
      <c r="F142" s="243" t="s">
        <v>158</v>
      </c>
      <c r="G142" s="244" t="s">
        <v>154</v>
      </c>
      <c r="H142" s="245">
        <v>506.10000000000002</v>
      </c>
      <c r="I142" s="246"/>
      <c r="J142" s="247">
        <f>ROUND(I142*H142,2)</f>
        <v>0</v>
      </c>
      <c r="K142" s="248"/>
      <c r="L142" s="249"/>
      <c r="M142" s="250" t="s">
        <v>1</v>
      </c>
      <c r="N142" s="251" t="s">
        <v>40</v>
      </c>
      <c r="O142" s="91"/>
      <c r="P142" s="225">
        <f>O142*H142</f>
        <v>0</v>
      </c>
      <c r="Q142" s="225">
        <v>4.0000000000000003E-05</v>
      </c>
      <c r="R142" s="225">
        <f>Q142*H142</f>
        <v>0.020244000000000002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141</v>
      </c>
      <c r="AT142" s="227" t="s">
        <v>138</v>
      </c>
      <c r="AU142" s="227" t="s">
        <v>85</v>
      </c>
      <c r="AY142" s="17" t="s">
        <v>123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83</v>
      </c>
      <c r="BK142" s="228">
        <f>ROUND(I142*H142,2)</f>
        <v>0</v>
      </c>
      <c r="BL142" s="17" t="s">
        <v>130</v>
      </c>
      <c r="BM142" s="227" t="s">
        <v>159</v>
      </c>
    </row>
    <row r="143" s="13" customFormat="1">
      <c r="A143" s="13"/>
      <c r="B143" s="229"/>
      <c r="C143" s="230"/>
      <c r="D143" s="231" t="s">
        <v>132</v>
      </c>
      <c r="E143" s="230"/>
      <c r="F143" s="233" t="s">
        <v>160</v>
      </c>
      <c r="G143" s="230"/>
      <c r="H143" s="234">
        <v>506.10000000000002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132</v>
      </c>
      <c r="AU143" s="240" t="s">
        <v>85</v>
      </c>
      <c r="AV143" s="13" t="s">
        <v>85</v>
      </c>
      <c r="AW143" s="13" t="s">
        <v>4</v>
      </c>
      <c r="AX143" s="13" t="s">
        <v>83</v>
      </c>
      <c r="AY143" s="240" t="s">
        <v>123</v>
      </c>
    </row>
    <row r="144" s="2" customFormat="1" ht="16.5" customHeight="1">
      <c r="A144" s="38"/>
      <c r="B144" s="39"/>
      <c r="C144" s="215" t="s">
        <v>141</v>
      </c>
      <c r="D144" s="215" t="s">
        <v>126</v>
      </c>
      <c r="E144" s="216" t="s">
        <v>161</v>
      </c>
      <c r="F144" s="217" t="s">
        <v>162</v>
      </c>
      <c r="G144" s="218" t="s">
        <v>129</v>
      </c>
      <c r="H144" s="219">
        <v>400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40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130</v>
      </c>
      <c r="AT144" s="227" t="s">
        <v>126</v>
      </c>
      <c r="AU144" s="227" t="s">
        <v>85</v>
      </c>
      <c r="AY144" s="17" t="s">
        <v>123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83</v>
      </c>
      <c r="BK144" s="228">
        <f>ROUND(I144*H144,2)</f>
        <v>0</v>
      </c>
      <c r="BL144" s="17" t="s">
        <v>130</v>
      </c>
      <c r="BM144" s="227" t="s">
        <v>163</v>
      </c>
    </row>
    <row r="145" s="2" customFormat="1" ht="24.15" customHeight="1">
      <c r="A145" s="38"/>
      <c r="B145" s="39"/>
      <c r="C145" s="215" t="s">
        <v>164</v>
      </c>
      <c r="D145" s="215" t="s">
        <v>126</v>
      </c>
      <c r="E145" s="216" t="s">
        <v>165</v>
      </c>
      <c r="F145" s="217" t="s">
        <v>166</v>
      </c>
      <c r="G145" s="218" t="s">
        <v>129</v>
      </c>
      <c r="H145" s="219">
        <v>403.04000000000002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40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130</v>
      </c>
      <c r="AT145" s="227" t="s">
        <v>126</v>
      </c>
      <c r="AU145" s="227" t="s">
        <v>85</v>
      </c>
      <c r="AY145" s="17" t="s">
        <v>123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83</v>
      </c>
      <c r="BK145" s="228">
        <f>ROUND(I145*H145,2)</f>
        <v>0</v>
      </c>
      <c r="BL145" s="17" t="s">
        <v>130</v>
      </c>
      <c r="BM145" s="227" t="s">
        <v>167</v>
      </c>
    </row>
    <row r="146" s="13" customFormat="1">
      <c r="A146" s="13"/>
      <c r="B146" s="229"/>
      <c r="C146" s="230"/>
      <c r="D146" s="231" t="s">
        <v>132</v>
      </c>
      <c r="E146" s="232" t="s">
        <v>1</v>
      </c>
      <c r="F146" s="233" t="s">
        <v>168</v>
      </c>
      <c r="G146" s="230"/>
      <c r="H146" s="234">
        <v>403.04000000000002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132</v>
      </c>
      <c r="AU146" s="240" t="s">
        <v>85</v>
      </c>
      <c r="AV146" s="13" t="s">
        <v>85</v>
      </c>
      <c r="AW146" s="13" t="s">
        <v>32</v>
      </c>
      <c r="AX146" s="13" t="s">
        <v>83</v>
      </c>
      <c r="AY146" s="240" t="s">
        <v>123</v>
      </c>
    </row>
    <row r="147" s="12" customFormat="1" ht="22.8" customHeight="1">
      <c r="A147" s="12"/>
      <c r="B147" s="199"/>
      <c r="C147" s="200"/>
      <c r="D147" s="201" t="s">
        <v>74</v>
      </c>
      <c r="E147" s="213" t="s">
        <v>164</v>
      </c>
      <c r="F147" s="213" t="s">
        <v>169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SUM(P148:P163)</f>
        <v>0</v>
      </c>
      <c r="Q147" s="207"/>
      <c r="R147" s="208">
        <f>SUM(R148:R163)</f>
        <v>0.010920000000000001</v>
      </c>
      <c r="S147" s="207"/>
      <c r="T147" s="209">
        <f>SUM(T148:T163)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83</v>
      </c>
      <c r="AT147" s="211" t="s">
        <v>74</v>
      </c>
      <c r="AU147" s="211" t="s">
        <v>83</v>
      </c>
      <c r="AY147" s="210" t="s">
        <v>123</v>
      </c>
      <c r="BK147" s="212">
        <f>SUM(BK148:BK163)</f>
        <v>0</v>
      </c>
    </row>
    <row r="148" s="2" customFormat="1" ht="33" customHeight="1">
      <c r="A148" s="38"/>
      <c r="B148" s="39"/>
      <c r="C148" s="215" t="s">
        <v>170</v>
      </c>
      <c r="D148" s="215" t="s">
        <v>126</v>
      </c>
      <c r="E148" s="216" t="s">
        <v>171</v>
      </c>
      <c r="F148" s="217" t="s">
        <v>172</v>
      </c>
      <c r="G148" s="218" t="s">
        <v>129</v>
      </c>
      <c r="H148" s="219">
        <v>802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40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130</v>
      </c>
      <c r="AT148" s="227" t="s">
        <v>126</v>
      </c>
      <c r="AU148" s="227" t="s">
        <v>85</v>
      </c>
      <c r="AY148" s="17" t="s">
        <v>123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83</v>
      </c>
      <c r="BK148" s="228">
        <f>ROUND(I148*H148,2)</f>
        <v>0</v>
      </c>
      <c r="BL148" s="17" t="s">
        <v>130</v>
      </c>
      <c r="BM148" s="227" t="s">
        <v>173</v>
      </c>
    </row>
    <row r="149" s="13" customFormat="1">
      <c r="A149" s="13"/>
      <c r="B149" s="229"/>
      <c r="C149" s="230"/>
      <c r="D149" s="231" t="s">
        <v>132</v>
      </c>
      <c r="E149" s="232" t="s">
        <v>1</v>
      </c>
      <c r="F149" s="233" t="s">
        <v>174</v>
      </c>
      <c r="G149" s="230"/>
      <c r="H149" s="234">
        <v>802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132</v>
      </c>
      <c r="AU149" s="240" t="s">
        <v>85</v>
      </c>
      <c r="AV149" s="13" t="s">
        <v>85</v>
      </c>
      <c r="AW149" s="13" t="s">
        <v>32</v>
      </c>
      <c r="AX149" s="13" t="s">
        <v>83</v>
      </c>
      <c r="AY149" s="240" t="s">
        <v>123</v>
      </c>
    </row>
    <row r="150" s="2" customFormat="1" ht="33" customHeight="1">
      <c r="A150" s="38"/>
      <c r="B150" s="39"/>
      <c r="C150" s="215" t="s">
        <v>175</v>
      </c>
      <c r="D150" s="215" t="s">
        <v>126</v>
      </c>
      <c r="E150" s="216" t="s">
        <v>176</v>
      </c>
      <c r="F150" s="217" t="s">
        <v>177</v>
      </c>
      <c r="G150" s="218" t="s">
        <v>129</v>
      </c>
      <c r="H150" s="219">
        <v>24060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40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130</v>
      </c>
      <c r="AT150" s="227" t="s">
        <v>126</v>
      </c>
      <c r="AU150" s="227" t="s">
        <v>85</v>
      </c>
      <c r="AY150" s="17" t="s">
        <v>123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83</v>
      </c>
      <c r="BK150" s="228">
        <f>ROUND(I150*H150,2)</f>
        <v>0</v>
      </c>
      <c r="BL150" s="17" t="s">
        <v>130</v>
      </c>
      <c r="BM150" s="227" t="s">
        <v>178</v>
      </c>
    </row>
    <row r="151" s="13" customFormat="1">
      <c r="A151" s="13"/>
      <c r="B151" s="229"/>
      <c r="C151" s="230"/>
      <c r="D151" s="231" t="s">
        <v>132</v>
      </c>
      <c r="E151" s="232" t="s">
        <v>1</v>
      </c>
      <c r="F151" s="233" t="s">
        <v>179</v>
      </c>
      <c r="G151" s="230"/>
      <c r="H151" s="234">
        <v>24060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132</v>
      </c>
      <c r="AU151" s="240" t="s">
        <v>85</v>
      </c>
      <c r="AV151" s="13" t="s">
        <v>85</v>
      </c>
      <c r="AW151" s="13" t="s">
        <v>32</v>
      </c>
      <c r="AX151" s="13" t="s">
        <v>83</v>
      </c>
      <c r="AY151" s="240" t="s">
        <v>123</v>
      </c>
    </row>
    <row r="152" s="2" customFormat="1" ht="33" customHeight="1">
      <c r="A152" s="38"/>
      <c r="B152" s="39"/>
      <c r="C152" s="215" t="s">
        <v>180</v>
      </c>
      <c r="D152" s="215" t="s">
        <v>126</v>
      </c>
      <c r="E152" s="216" t="s">
        <v>181</v>
      </c>
      <c r="F152" s="217" t="s">
        <v>182</v>
      </c>
      <c r="G152" s="218" t="s">
        <v>129</v>
      </c>
      <c r="H152" s="219">
        <v>802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40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130</v>
      </c>
      <c r="AT152" s="227" t="s">
        <v>126</v>
      </c>
      <c r="AU152" s="227" t="s">
        <v>85</v>
      </c>
      <c r="AY152" s="17" t="s">
        <v>123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83</v>
      </c>
      <c r="BK152" s="228">
        <f>ROUND(I152*H152,2)</f>
        <v>0</v>
      </c>
      <c r="BL152" s="17" t="s">
        <v>130</v>
      </c>
      <c r="BM152" s="227" t="s">
        <v>183</v>
      </c>
    </row>
    <row r="153" s="13" customFormat="1">
      <c r="A153" s="13"/>
      <c r="B153" s="229"/>
      <c r="C153" s="230"/>
      <c r="D153" s="231" t="s">
        <v>132</v>
      </c>
      <c r="E153" s="232" t="s">
        <v>1</v>
      </c>
      <c r="F153" s="233" t="s">
        <v>174</v>
      </c>
      <c r="G153" s="230"/>
      <c r="H153" s="234">
        <v>802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132</v>
      </c>
      <c r="AU153" s="240" t="s">
        <v>85</v>
      </c>
      <c r="AV153" s="13" t="s">
        <v>85</v>
      </c>
      <c r="AW153" s="13" t="s">
        <v>32</v>
      </c>
      <c r="AX153" s="13" t="s">
        <v>83</v>
      </c>
      <c r="AY153" s="240" t="s">
        <v>123</v>
      </c>
    </row>
    <row r="154" s="2" customFormat="1" ht="33" customHeight="1">
      <c r="A154" s="38"/>
      <c r="B154" s="39"/>
      <c r="C154" s="215" t="s">
        <v>184</v>
      </c>
      <c r="D154" s="215" t="s">
        <v>126</v>
      </c>
      <c r="E154" s="216" t="s">
        <v>185</v>
      </c>
      <c r="F154" s="217" t="s">
        <v>186</v>
      </c>
      <c r="G154" s="218" t="s">
        <v>154</v>
      </c>
      <c r="H154" s="219">
        <v>200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40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130</v>
      </c>
      <c r="AT154" s="227" t="s">
        <v>126</v>
      </c>
      <c r="AU154" s="227" t="s">
        <v>85</v>
      </c>
      <c r="AY154" s="17" t="s">
        <v>123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83</v>
      </c>
      <c r="BK154" s="228">
        <f>ROUND(I154*H154,2)</f>
        <v>0</v>
      </c>
      <c r="BL154" s="17" t="s">
        <v>130</v>
      </c>
      <c r="BM154" s="227" t="s">
        <v>187</v>
      </c>
    </row>
    <row r="155" s="2" customFormat="1" ht="33" customHeight="1">
      <c r="A155" s="38"/>
      <c r="B155" s="39"/>
      <c r="C155" s="215" t="s">
        <v>188</v>
      </c>
      <c r="D155" s="215" t="s">
        <v>126</v>
      </c>
      <c r="E155" s="216" t="s">
        <v>189</v>
      </c>
      <c r="F155" s="217" t="s">
        <v>190</v>
      </c>
      <c r="G155" s="218" t="s">
        <v>154</v>
      </c>
      <c r="H155" s="219">
        <v>6000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40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130</v>
      </c>
      <c r="AT155" s="227" t="s">
        <v>126</v>
      </c>
      <c r="AU155" s="227" t="s">
        <v>85</v>
      </c>
      <c r="AY155" s="17" t="s">
        <v>123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83</v>
      </c>
      <c r="BK155" s="228">
        <f>ROUND(I155*H155,2)</f>
        <v>0</v>
      </c>
      <c r="BL155" s="17" t="s">
        <v>130</v>
      </c>
      <c r="BM155" s="227" t="s">
        <v>191</v>
      </c>
    </row>
    <row r="156" s="13" customFormat="1">
      <c r="A156" s="13"/>
      <c r="B156" s="229"/>
      <c r="C156" s="230"/>
      <c r="D156" s="231" t="s">
        <v>132</v>
      </c>
      <c r="E156" s="232" t="s">
        <v>1</v>
      </c>
      <c r="F156" s="233" t="s">
        <v>192</v>
      </c>
      <c r="G156" s="230"/>
      <c r="H156" s="234">
        <v>6000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132</v>
      </c>
      <c r="AU156" s="240" t="s">
        <v>85</v>
      </c>
      <c r="AV156" s="13" t="s">
        <v>85</v>
      </c>
      <c r="AW156" s="13" t="s">
        <v>32</v>
      </c>
      <c r="AX156" s="13" t="s">
        <v>83</v>
      </c>
      <c r="AY156" s="240" t="s">
        <v>123</v>
      </c>
    </row>
    <row r="157" s="2" customFormat="1" ht="33" customHeight="1">
      <c r="A157" s="38"/>
      <c r="B157" s="39"/>
      <c r="C157" s="215" t="s">
        <v>8</v>
      </c>
      <c r="D157" s="215" t="s">
        <v>126</v>
      </c>
      <c r="E157" s="216" t="s">
        <v>193</v>
      </c>
      <c r="F157" s="217" t="s">
        <v>194</v>
      </c>
      <c r="G157" s="218" t="s">
        <v>154</v>
      </c>
      <c r="H157" s="219">
        <v>200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40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130</v>
      </c>
      <c r="AT157" s="227" t="s">
        <v>126</v>
      </c>
      <c r="AU157" s="227" t="s">
        <v>85</v>
      </c>
      <c r="AY157" s="17" t="s">
        <v>123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83</v>
      </c>
      <c r="BK157" s="228">
        <f>ROUND(I157*H157,2)</f>
        <v>0</v>
      </c>
      <c r="BL157" s="17" t="s">
        <v>130</v>
      </c>
      <c r="BM157" s="227" t="s">
        <v>195</v>
      </c>
    </row>
    <row r="158" s="2" customFormat="1" ht="16.5" customHeight="1">
      <c r="A158" s="38"/>
      <c r="B158" s="39"/>
      <c r="C158" s="215" t="s">
        <v>196</v>
      </c>
      <c r="D158" s="215" t="s">
        <v>126</v>
      </c>
      <c r="E158" s="216" t="s">
        <v>197</v>
      </c>
      <c r="F158" s="217" t="s">
        <v>198</v>
      </c>
      <c r="G158" s="218" t="s">
        <v>154</v>
      </c>
      <c r="H158" s="219">
        <v>8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40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130</v>
      </c>
      <c r="AT158" s="227" t="s">
        <v>126</v>
      </c>
      <c r="AU158" s="227" t="s">
        <v>85</v>
      </c>
      <c r="AY158" s="17" t="s">
        <v>123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83</v>
      </c>
      <c r="BK158" s="228">
        <f>ROUND(I158*H158,2)</f>
        <v>0</v>
      </c>
      <c r="BL158" s="17" t="s">
        <v>130</v>
      </c>
      <c r="BM158" s="227" t="s">
        <v>199</v>
      </c>
    </row>
    <row r="159" s="2" customFormat="1" ht="24.15" customHeight="1">
      <c r="A159" s="38"/>
      <c r="B159" s="39"/>
      <c r="C159" s="215" t="s">
        <v>200</v>
      </c>
      <c r="D159" s="215" t="s">
        <v>126</v>
      </c>
      <c r="E159" s="216" t="s">
        <v>201</v>
      </c>
      <c r="F159" s="217" t="s">
        <v>202</v>
      </c>
      <c r="G159" s="218" t="s">
        <v>154</v>
      </c>
      <c r="H159" s="219">
        <v>240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40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130</v>
      </c>
      <c r="AT159" s="227" t="s">
        <v>126</v>
      </c>
      <c r="AU159" s="227" t="s">
        <v>85</v>
      </c>
      <c r="AY159" s="17" t="s">
        <v>123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83</v>
      </c>
      <c r="BK159" s="228">
        <f>ROUND(I159*H159,2)</f>
        <v>0</v>
      </c>
      <c r="BL159" s="17" t="s">
        <v>130</v>
      </c>
      <c r="BM159" s="227" t="s">
        <v>203</v>
      </c>
    </row>
    <row r="160" s="13" customFormat="1">
      <c r="A160" s="13"/>
      <c r="B160" s="229"/>
      <c r="C160" s="230"/>
      <c r="D160" s="231" t="s">
        <v>132</v>
      </c>
      <c r="E160" s="232" t="s">
        <v>1</v>
      </c>
      <c r="F160" s="233" t="s">
        <v>204</v>
      </c>
      <c r="G160" s="230"/>
      <c r="H160" s="234">
        <v>240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132</v>
      </c>
      <c r="AU160" s="240" t="s">
        <v>85</v>
      </c>
      <c r="AV160" s="13" t="s">
        <v>85</v>
      </c>
      <c r="AW160" s="13" t="s">
        <v>32</v>
      </c>
      <c r="AX160" s="13" t="s">
        <v>83</v>
      </c>
      <c r="AY160" s="240" t="s">
        <v>123</v>
      </c>
    </row>
    <row r="161" s="2" customFormat="1" ht="16.5" customHeight="1">
      <c r="A161" s="38"/>
      <c r="B161" s="39"/>
      <c r="C161" s="215" t="s">
        <v>205</v>
      </c>
      <c r="D161" s="215" t="s">
        <v>126</v>
      </c>
      <c r="E161" s="216" t="s">
        <v>206</v>
      </c>
      <c r="F161" s="217" t="s">
        <v>207</v>
      </c>
      <c r="G161" s="218" t="s">
        <v>154</v>
      </c>
      <c r="H161" s="219">
        <v>8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40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130</v>
      </c>
      <c r="AT161" s="227" t="s">
        <v>126</v>
      </c>
      <c r="AU161" s="227" t="s">
        <v>85</v>
      </c>
      <c r="AY161" s="17" t="s">
        <v>123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83</v>
      </c>
      <c r="BK161" s="228">
        <f>ROUND(I161*H161,2)</f>
        <v>0</v>
      </c>
      <c r="BL161" s="17" t="s">
        <v>130</v>
      </c>
      <c r="BM161" s="227" t="s">
        <v>208</v>
      </c>
    </row>
    <row r="162" s="2" customFormat="1" ht="37.8" customHeight="1">
      <c r="A162" s="38"/>
      <c r="B162" s="39"/>
      <c r="C162" s="215" t="s">
        <v>209</v>
      </c>
      <c r="D162" s="215" t="s">
        <v>126</v>
      </c>
      <c r="E162" s="216" t="s">
        <v>210</v>
      </c>
      <c r="F162" s="217" t="s">
        <v>211</v>
      </c>
      <c r="G162" s="218" t="s">
        <v>129</v>
      </c>
      <c r="H162" s="219">
        <v>52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40</v>
      </c>
      <c r="O162" s="91"/>
      <c r="P162" s="225">
        <f>O162*H162</f>
        <v>0</v>
      </c>
      <c r="Q162" s="225">
        <v>0.00021000000000000001</v>
      </c>
      <c r="R162" s="225">
        <f>Q162*H162</f>
        <v>0.010920000000000001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130</v>
      </c>
      <c r="AT162" s="227" t="s">
        <v>126</v>
      </c>
      <c r="AU162" s="227" t="s">
        <v>85</v>
      </c>
      <c r="AY162" s="17" t="s">
        <v>123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83</v>
      </c>
      <c r="BK162" s="228">
        <f>ROUND(I162*H162,2)</f>
        <v>0</v>
      </c>
      <c r="BL162" s="17" t="s">
        <v>130</v>
      </c>
      <c r="BM162" s="227" t="s">
        <v>212</v>
      </c>
    </row>
    <row r="163" s="2" customFormat="1" ht="24.15" customHeight="1">
      <c r="A163" s="38"/>
      <c r="B163" s="39"/>
      <c r="C163" s="215" t="s">
        <v>213</v>
      </c>
      <c r="D163" s="215" t="s">
        <v>126</v>
      </c>
      <c r="E163" s="216" t="s">
        <v>214</v>
      </c>
      <c r="F163" s="217" t="s">
        <v>215</v>
      </c>
      <c r="G163" s="218" t="s">
        <v>146</v>
      </c>
      <c r="H163" s="219">
        <v>1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40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130</v>
      </c>
      <c r="AT163" s="227" t="s">
        <v>126</v>
      </c>
      <c r="AU163" s="227" t="s">
        <v>85</v>
      </c>
      <c r="AY163" s="17" t="s">
        <v>123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83</v>
      </c>
      <c r="BK163" s="228">
        <f>ROUND(I163*H163,2)</f>
        <v>0</v>
      </c>
      <c r="BL163" s="17" t="s">
        <v>130</v>
      </c>
      <c r="BM163" s="227" t="s">
        <v>216</v>
      </c>
    </row>
    <row r="164" s="12" customFormat="1" ht="22.8" customHeight="1">
      <c r="A164" s="12"/>
      <c r="B164" s="199"/>
      <c r="C164" s="200"/>
      <c r="D164" s="201" t="s">
        <v>74</v>
      </c>
      <c r="E164" s="213" t="s">
        <v>217</v>
      </c>
      <c r="F164" s="213" t="s">
        <v>218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SUM(P165:P174)</f>
        <v>0</v>
      </c>
      <c r="Q164" s="207"/>
      <c r="R164" s="208">
        <f>SUM(R165:R174)</f>
        <v>0</v>
      </c>
      <c r="S164" s="207"/>
      <c r="T164" s="209">
        <f>SUM(T165:T174)</f>
        <v>0.42899999999999999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83</v>
      </c>
      <c r="AT164" s="211" t="s">
        <v>74</v>
      </c>
      <c r="AU164" s="211" t="s">
        <v>83</v>
      </c>
      <c r="AY164" s="210" t="s">
        <v>123</v>
      </c>
      <c r="BK164" s="212">
        <f>SUM(BK165:BK174)</f>
        <v>0</v>
      </c>
    </row>
    <row r="165" s="2" customFormat="1" ht="21.75" customHeight="1">
      <c r="A165" s="38"/>
      <c r="B165" s="39"/>
      <c r="C165" s="215" t="s">
        <v>7</v>
      </c>
      <c r="D165" s="215" t="s">
        <v>126</v>
      </c>
      <c r="E165" s="216" t="s">
        <v>219</v>
      </c>
      <c r="F165" s="217" t="s">
        <v>220</v>
      </c>
      <c r="G165" s="218" t="s">
        <v>146</v>
      </c>
      <c r="H165" s="219">
        <v>1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40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130</v>
      </c>
      <c r="AT165" s="227" t="s">
        <v>126</v>
      </c>
      <c r="AU165" s="227" t="s">
        <v>85</v>
      </c>
      <c r="AY165" s="17" t="s">
        <v>123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83</v>
      </c>
      <c r="BK165" s="228">
        <f>ROUND(I165*H165,2)</f>
        <v>0</v>
      </c>
      <c r="BL165" s="17" t="s">
        <v>130</v>
      </c>
      <c r="BM165" s="227" t="s">
        <v>221</v>
      </c>
    </row>
    <row r="166" s="2" customFormat="1" ht="24.15" customHeight="1">
      <c r="A166" s="38"/>
      <c r="B166" s="39"/>
      <c r="C166" s="215" t="s">
        <v>222</v>
      </c>
      <c r="D166" s="215" t="s">
        <v>126</v>
      </c>
      <c r="E166" s="216" t="s">
        <v>223</v>
      </c>
      <c r="F166" s="217" t="s">
        <v>224</v>
      </c>
      <c r="G166" s="218" t="s">
        <v>225</v>
      </c>
      <c r="H166" s="219">
        <v>0.42899999999999999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40</v>
      </c>
      <c r="O166" s="91"/>
      <c r="P166" s="225">
        <f>O166*H166</f>
        <v>0</v>
      </c>
      <c r="Q166" s="225">
        <v>0</v>
      </c>
      <c r="R166" s="225">
        <f>Q166*H166</f>
        <v>0</v>
      </c>
      <c r="S166" s="225">
        <v>1</v>
      </c>
      <c r="T166" s="226">
        <f>S166*H166</f>
        <v>0.42899999999999999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130</v>
      </c>
      <c r="AT166" s="227" t="s">
        <v>126</v>
      </c>
      <c r="AU166" s="227" t="s">
        <v>85</v>
      </c>
      <c r="AY166" s="17" t="s">
        <v>123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83</v>
      </c>
      <c r="BK166" s="228">
        <f>ROUND(I166*H166,2)</f>
        <v>0</v>
      </c>
      <c r="BL166" s="17" t="s">
        <v>130</v>
      </c>
      <c r="BM166" s="227" t="s">
        <v>226</v>
      </c>
    </row>
    <row r="167" s="2" customFormat="1" ht="33" customHeight="1">
      <c r="A167" s="38"/>
      <c r="B167" s="39"/>
      <c r="C167" s="215" t="s">
        <v>227</v>
      </c>
      <c r="D167" s="215" t="s">
        <v>126</v>
      </c>
      <c r="E167" s="216" t="s">
        <v>228</v>
      </c>
      <c r="F167" s="217" t="s">
        <v>229</v>
      </c>
      <c r="G167" s="218" t="s">
        <v>225</v>
      </c>
      <c r="H167" s="219">
        <v>19.952000000000002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40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130</v>
      </c>
      <c r="AT167" s="227" t="s">
        <v>126</v>
      </c>
      <c r="AU167" s="227" t="s">
        <v>85</v>
      </c>
      <c r="AY167" s="17" t="s">
        <v>123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83</v>
      </c>
      <c r="BK167" s="228">
        <f>ROUND(I167*H167,2)</f>
        <v>0</v>
      </c>
      <c r="BL167" s="17" t="s">
        <v>130</v>
      </c>
      <c r="BM167" s="227" t="s">
        <v>230</v>
      </c>
    </row>
    <row r="168" s="2" customFormat="1" ht="16.5" customHeight="1">
      <c r="A168" s="38"/>
      <c r="B168" s="39"/>
      <c r="C168" s="215" t="s">
        <v>231</v>
      </c>
      <c r="D168" s="215" t="s">
        <v>126</v>
      </c>
      <c r="E168" s="216" t="s">
        <v>232</v>
      </c>
      <c r="F168" s="217" t="s">
        <v>233</v>
      </c>
      <c r="G168" s="218" t="s">
        <v>154</v>
      </c>
      <c r="H168" s="219">
        <v>18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40</v>
      </c>
      <c r="O168" s="91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130</v>
      </c>
      <c r="AT168" s="227" t="s">
        <v>126</v>
      </c>
      <c r="AU168" s="227" t="s">
        <v>85</v>
      </c>
      <c r="AY168" s="17" t="s">
        <v>123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83</v>
      </c>
      <c r="BK168" s="228">
        <f>ROUND(I168*H168,2)</f>
        <v>0</v>
      </c>
      <c r="BL168" s="17" t="s">
        <v>130</v>
      </c>
      <c r="BM168" s="227" t="s">
        <v>234</v>
      </c>
    </row>
    <row r="169" s="2" customFormat="1" ht="24.15" customHeight="1">
      <c r="A169" s="38"/>
      <c r="B169" s="39"/>
      <c r="C169" s="215" t="s">
        <v>235</v>
      </c>
      <c r="D169" s="215" t="s">
        <v>126</v>
      </c>
      <c r="E169" s="216" t="s">
        <v>236</v>
      </c>
      <c r="F169" s="217" t="s">
        <v>237</v>
      </c>
      <c r="G169" s="218" t="s">
        <v>154</v>
      </c>
      <c r="H169" s="219">
        <v>270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40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130</v>
      </c>
      <c r="AT169" s="227" t="s">
        <v>126</v>
      </c>
      <c r="AU169" s="227" t="s">
        <v>85</v>
      </c>
      <c r="AY169" s="17" t="s">
        <v>123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83</v>
      </c>
      <c r="BK169" s="228">
        <f>ROUND(I169*H169,2)</f>
        <v>0</v>
      </c>
      <c r="BL169" s="17" t="s">
        <v>130</v>
      </c>
      <c r="BM169" s="227" t="s">
        <v>238</v>
      </c>
    </row>
    <row r="170" s="13" customFormat="1">
      <c r="A170" s="13"/>
      <c r="B170" s="229"/>
      <c r="C170" s="230"/>
      <c r="D170" s="231" t="s">
        <v>132</v>
      </c>
      <c r="E170" s="232" t="s">
        <v>1</v>
      </c>
      <c r="F170" s="233" t="s">
        <v>239</v>
      </c>
      <c r="G170" s="230"/>
      <c r="H170" s="234">
        <v>270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132</v>
      </c>
      <c r="AU170" s="240" t="s">
        <v>85</v>
      </c>
      <c r="AV170" s="13" t="s">
        <v>85</v>
      </c>
      <c r="AW170" s="13" t="s">
        <v>32</v>
      </c>
      <c r="AX170" s="13" t="s">
        <v>83</v>
      </c>
      <c r="AY170" s="240" t="s">
        <v>123</v>
      </c>
    </row>
    <row r="171" s="2" customFormat="1" ht="24.15" customHeight="1">
      <c r="A171" s="38"/>
      <c r="B171" s="39"/>
      <c r="C171" s="215" t="s">
        <v>240</v>
      </c>
      <c r="D171" s="215" t="s">
        <v>126</v>
      </c>
      <c r="E171" s="216" t="s">
        <v>241</v>
      </c>
      <c r="F171" s="217" t="s">
        <v>242</v>
      </c>
      <c r="G171" s="218" t="s">
        <v>225</v>
      </c>
      <c r="H171" s="219">
        <v>19.952000000000002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40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130</v>
      </c>
      <c r="AT171" s="227" t="s">
        <v>126</v>
      </c>
      <c r="AU171" s="227" t="s">
        <v>85</v>
      </c>
      <c r="AY171" s="17" t="s">
        <v>123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83</v>
      </c>
      <c r="BK171" s="228">
        <f>ROUND(I171*H171,2)</f>
        <v>0</v>
      </c>
      <c r="BL171" s="17" t="s">
        <v>130</v>
      </c>
      <c r="BM171" s="227" t="s">
        <v>243</v>
      </c>
    </row>
    <row r="172" s="2" customFormat="1" ht="24.15" customHeight="1">
      <c r="A172" s="38"/>
      <c r="B172" s="39"/>
      <c r="C172" s="215" t="s">
        <v>244</v>
      </c>
      <c r="D172" s="215" t="s">
        <v>126</v>
      </c>
      <c r="E172" s="216" t="s">
        <v>245</v>
      </c>
      <c r="F172" s="217" t="s">
        <v>246</v>
      </c>
      <c r="G172" s="218" t="s">
        <v>225</v>
      </c>
      <c r="H172" s="219">
        <v>1366.6099999999999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40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130</v>
      </c>
      <c r="AT172" s="227" t="s">
        <v>126</v>
      </c>
      <c r="AU172" s="227" t="s">
        <v>85</v>
      </c>
      <c r="AY172" s="17" t="s">
        <v>123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83</v>
      </c>
      <c r="BK172" s="228">
        <f>ROUND(I172*H172,2)</f>
        <v>0</v>
      </c>
      <c r="BL172" s="17" t="s">
        <v>130</v>
      </c>
      <c r="BM172" s="227" t="s">
        <v>247</v>
      </c>
    </row>
    <row r="173" s="13" customFormat="1">
      <c r="A173" s="13"/>
      <c r="B173" s="229"/>
      <c r="C173" s="230"/>
      <c r="D173" s="231" t="s">
        <v>132</v>
      </c>
      <c r="E173" s="232" t="s">
        <v>1</v>
      </c>
      <c r="F173" s="233" t="s">
        <v>248</v>
      </c>
      <c r="G173" s="230"/>
      <c r="H173" s="234">
        <v>1366.6099999999999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132</v>
      </c>
      <c r="AU173" s="240" t="s">
        <v>85</v>
      </c>
      <c r="AV173" s="13" t="s">
        <v>85</v>
      </c>
      <c r="AW173" s="13" t="s">
        <v>32</v>
      </c>
      <c r="AX173" s="13" t="s">
        <v>83</v>
      </c>
      <c r="AY173" s="240" t="s">
        <v>123</v>
      </c>
    </row>
    <row r="174" s="2" customFormat="1" ht="33" customHeight="1">
      <c r="A174" s="38"/>
      <c r="B174" s="39"/>
      <c r="C174" s="215" t="s">
        <v>249</v>
      </c>
      <c r="D174" s="215" t="s">
        <v>126</v>
      </c>
      <c r="E174" s="216" t="s">
        <v>250</v>
      </c>
      <c r="F174" s="217" t="s">
        <v>251</v>
      </c>
      <c r="G174" s="218" t="s">
        <v>225</v>
      </c>
      <c r="H174" s="219">
        <v>19.523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40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130</v>
      </c>
      <c r="AT174" s="227" t="s">
        <v>126</v>
      </c>
      <c r="AU174" s="227" t="s">
        <v>85</v>
      </c>
      <c r="AY174" s="17" t="s">
        <v>123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83</v>
      </c>
      <c r="BK174" s="228">
        <f>ROUND(I174*H174,2)</f>
        <v>0</v>
      </c>
      <c r="BL174" s="17" t="s">
        <v>130</v>
      </c>
      <c r="BM174" s="227" t="s">
        <v>252</v>
      </c>
    </row>
    <row r="175" s="12" customFormat="1" ht="22.8" customHeight="1">
      <c r="A175" s="12"/>
      <c r="B175" s="199"/>
      <c r="C175" s="200"/>
      <c r="D175" s="201" t="s">
        <v>74</v>
      </c>
      <c r="E175" s="213" t="s">
        <v>253</v>
      </c>
      <c r="F175" s="213" t="s">
        <v>254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P176</f>
        <v>0</v>
      </c>
      <c r="Q175" s="207"/>
      <c r="R175" s="208">
        <f>R176</f>
        <v>0</v>
      </c>
      <c r="S175" s="207"/>
      <c r="T175" s="209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83</v>
      </c>
      <c r="AT175" s="211" t="s">
        <v>74</v>
      </c>
      <c r="AU175" s="211" t="s">
        <v>83</v>
      </c>
      <c r="AY175" s="210" t="s">
        <v>123</v>
      </c>
      <c r="BK175" s="212">
        <f>BK176</f>
        <v>0</v>
      </c>
    </row>
    <row r="176" s="2" customFormat="1" ht="21.75" customHeight="1">
      <c r="A176" s="38"/>
      <c r="B176" s="39"/>
      <c r="C176" s="215" t="s">
        <v>255</v>
      </c>
      <c r="D176" s="215" t="s">
        <v>126</v>
      </c>
      <c r="E176" s="216" t="s">
        <v>256</v>
      </c>
      <c r="F176" s="217" t="s">
        <v>257</v>
      </c>
      <c r="G176" s="218" t="s">
        <v>225</v>
      </c>
      <c r="H176" s="219">
        <v>2.4020000000000001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40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130</v>
      </c>
      <c r="AT176" s="227" t="s">
        <v>126</v>
      </c>
      <c r="AU176" s="227" t="s">
        <v>85</v>
      </c>
      <c r="AY176" s="17" t="s">
        <v>123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83</v>
      </c>
      <c r="BK176" s="228">
        <f>ROUND(I176*H176,2)</f>
        <v>0</v>
      </c>
      <c r="BL176" s="17" t="s">
        <v>130</v>
      </c>
      <c r="BM176" s="227" t="s">
        <v>258</v>
      </c>
    </row>
    <row r="177" s="12" customFormat="1" ht="25.92" customHeight="1">
      <c r="A177" s="12"/>
      <c r="B177" s="199"/>
      <c r="C177" s="200"/>
      <c r="D177" s="201" t="s">
        <v>74</v>
      </c>
      <c r="E177" s="202" t="s">
        <v>259</v>
      </c>
      <c r="F177" s="202" t="s">
        <v>260</v>
      </c>
      <c r="G177" s="200"/>
      <c r="H177" s="200"/>
      <c r="I177" s="203"/>
      <c r="J177" s="204">
        <f>BK177</f>
        <v>0</v>
      </c>
      <c r="K177" s="200"/>
      <c r="L177" s="205"/>
      <c r="M177" s="206"/>
      <c r="N177" s="207"/>
      <c r="O177" s="207"/>
      <c r="P177" s="208">
        <f>P178+P194+P270+P276+P457</f>
        <v>0</v>
      </c>
      <c r="Q177" s="207"/>
      <c r="R177" s="208">
        <f>R178+R194+R270+R276+R457</f>
        <v>19.005110050000003</v>
      </c>
      <c r="S177" s="207"/>
      <c r="T177" s="209">
        <f>T178+T194+T270+T276+T457</f>
        <v>19.523351300000002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85</v>
      </c>
      <c r="AT177" s="211" t="s">
        <v>74</v>
      </c>
      <c r="AU177" s="211" t="s">
        <v>75</v>
      </c>
      <c r="AY177" s="210" t="s">
        <v>123</v>
      </c>
      <c r="BK177" s="212">
        <f>BK178+BK194+BK270+BK276+BK457</f>
        <v>0</v>
      </c>
    </row>
    <row r="178" s="12" customFormat="1" ht="22.8" customHeight="1">
      <c r="A178" s="12"/>
      <c r="B178" s="199"/>
      <c r="C178" s="200"/>
      <c r="D178" s="201" t="s">
        <v>74</v>
      </c>
      <c r="E178" s="213" t="s">
        <v>261</v>
      </c>
      <c r="F178" s="213" t="s">
        <v>262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SUM(P179:P193)</f>
        <v>0</v>
      </c>
      <c r="Q178" s="207"/>
      <c r="R178" s="208">
        <f>SUM(R179:R193)</f>
        <v>0.21447360000000001</v>
      </c>
      <c r="S178" s="207"/>
      <c r="T178" s="209">
        <f>SUM(T179:T193)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85</v>
      </c>
      <c r="AT178" s="211" t="s">
        <v>74</v>
      </c>
      <c r="AU178" s="211" t="s">
        <v>83</v>
      </c>
      <c r="AY178" s="210" t="s">
        <v>123</v>
      </c>
      <c r="BK178" s="212">
        <f>SUM(BK179:BK193)</f>
        <v>0</v>
      </c>
    </row>
    <row r="179" s="2" customFormat="1" ht="24.15" customHeight="1">
      <c r="A179" s="38"/>
      <c r="B179" s="39"/>
      <c r="C179" s="215" t="s">
        <v>263</v>
      </c>
      <c r="D179" s="215" t="s">
        <v>126</v>
      </c>
      <c r="E179" s="216" t="s">
        <v>264</v>
      </c>
      <c r="F179" s="217" t="s">
        <v>265</v>
      </c>
      <c r="G179" s="218" t="s">
        <v>129</v>
      </c>
      <c r="H179" s="219">
        <v>541.60000000000002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40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196</v>
      </c>
      <c r="AT179" s="227" t="s">
        <v>126</v>
      </c>
      <c r="AU179" s="227" t="s">
        <v>85</v>
      </c>
      <c r="AY179" s="17" t="s">
        <v>123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83</v>
      </c>
      <c r="BK179" s="228">
        <f>ROUND(I179*H179,2)</f>
        <v>0</v>
      </c>
      <c r="BL179" s="17" t="s">
        <v>196</v>
      </c>
      <c r="BM179" s="227" t="s">
        <v>266</v>
      </c>
    </row>
    <row r="180" s="14" customFormat="1">
      <c r="A180" s="14"/>
      <c r="B180" s="252"/>
      <c r="C180" s="253"/>
      <c r="D180" s="231" t="s">
        <v>132</v>
      </c>
      <c r="E180" s="254" t="s">
        <v>1</v>
      </c>
      <c r="F180" s="255" t="s">
        <v>267</v>
      </c>
      <c r="G180" s="253"/>
      <c r="H180" s="254" t="s">
        <v>1</v>
      </c>
      <c r="I180" s="256"/>
      <c r="J180" s="253"/>
      <c r="K180" s="253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132</v>
      </c>
      <c r="AU180" s="261" t="s">
        <v>85</v>
      </c>
      <c r="AV180" s="14" t="s">
        <v>83</v>
      </c>
      <c r="AW180" s="14" t="s">
        <v>32</v>
      </c>
      <c r="AX180" s="14" t="s">
        <v>75</v>
      </c>
      <c r="AY180" s="261" t="s">
        <v>123</v>
      </c>
    </row>
    <row r="181" s="13" customFormat="1">
      <c r="A181" s="13"/>
      <c r="B181" s="229"/>
      <c r="C181" s="230"/>
      <c r="D181" s="231" t="s">
        <v>132</v>
      </c>
      <c r="E181" s="232" t="s">
        <v>1</v>
      </c>
      <c r="F181" s="233" t="s">
        <v>268</v>
      </c>
      <c r="G181" s="230"/>
      <c r="H181" s="234">
        <v>48.299999999999997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132</v>
      </c>
      <c r="AU181" s="240" t="s">
        <v>85</v>
      </c>
      <c r="AV181" s="13" t="s">
        <v>85</v>
      </c>
      <c r="AW181" s="13" t="s">
        <v>32</v>
      </c>
      <c r="AX181" s="13" t="s">
        <v>75</v>
      </c>
      <c r="AY181" s="240" t="s">
        <v>123</v>
      </c>
    </row>
    <row r="182" s="14" customFormat="1">
      <c r="A182" s="14"/>
      <c r="B182" s="252"/>
      <c r="C182" s="253"/>
      <c r="D182" s="231" t="s">
        <v>132</v>
      </c>
      <c r="E182" s="254" t="s">
        <v>1</v>
      </c>
      <c r="F182" s="255" t="s">
        <v>269</v>
      </c>
      <c r="G182" s="253"/>
      <c r="H182" s="254" t="s">
        <v>1</v>
      </c>
      <c r="I182" s="256"/>
      <c r="J182" s="253"/>
      <c r="K182" s="253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132</v>
      </c>
      <c r="AU182" s="261" t="s">
        <v>85</v>
      </c>
      <c r="AV182" s="14" t="s">
        <v>83</v>
      </c>
      <c r="AW182" s="14" t="s">
        <v>32</v>
      </c>
      <c r="AX182" s="14" t="s">
        <v>75</v>
      </c>
      <c r="AY182" s="261" t="s">
        <v>123</v>
      </c>
    </row>
    <row r="183" s="13" customFormat="1">
      <c r="A183" s="13"/>
      <c r="B183" s="229"/>
      <c r="C183" s="230"/>
      <c r="D183" s="231" t="s">
        <v>132</v>
      </c>
      <c r="E183" s="232" t="s">
        <v>1</v>
      </c>
      <c r="F183" s="233" t="s">
        <v>270</v>
      </c>
      <c r="G183" s="230"/>
      <c r="H183" s="234">
        <v>112.90000000000001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132</v>
      </c>
      <c r="AU183" s="240" t="s">
        <v>85</v>
      </c>
      <c r="AV183" s="13" t="s">
        <v>85</v>
      </c>
      <c r="AW183" s="13" t="s">
        <v>32</v>
      </c>
      <c r="AX183" s="13" t="s">
        <v>75</v>
      </c>
      <c r="AY183" s="240" t="s">
        <v>123</v>
      </c>
    </row>
    <row r="184" s="14" customFormat="1">
      <c r="A184" s="14"/>
      <c r="B184" s="252"/>
      <c r="C184" s="253"/>
      <c r="D184" s="231" t="s">
        <v>132</v>
      </c>
      <c r="E184" s="254" t="s">
        <v>1</v>
      </c>
      <c r="F184" s="255" t="s">
        <v>271</v>
      </c>
      <c r="G184" s="253"/>
      <c r="H184" s="254" t="s">
        <v>1</v>
      </c>
      <c r="I184" s="256"/>
      <c r="J184" s="253"/>
      <c r="K184" s="253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132</v>
      </c>
      <c r="AU184" s="261" t="s">
        <v>85</v>
      </c>
      <c r="AV184" s="14" t="s">
        <v>83</v>
      </c>
      <c r="AW184" s="14" t="s">
        <v>32</v>
      </c>
      <c r="AX184" s="14" t="s">
        <v>75</v>
      </c>
      <c r="AY184" s="261" t="s">
        <v>123</v>
      </c>
    </row>
    <row r="185" s="13" customFormat="1">
      <c r="A185" s="13"/>
      <c r="B185" s="229"/>
      <c r="C185" s="230"/>
      <c r="D185" s="231" t="s">
        <v>132</v>
      </c>
      <c r="E185" s="232" t="s">
        <v>1</v>
      </c>
      <c r="F185" s="233" t="s">
        <v>272</v>
      </c>
      <c r="G185" s="230"/>
      <c r="H185" s="234">
        <v>65.700000000000003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132</v>
      </c>
      <c r="AU185" s="240" t="s">
        <v>85</v>
      </c>
      <c r="AV185" s="13" t="s">
        <v>85</v>
      </c>
      <c r="AW185" s="13" t="s">
        <v>32</v>
      </c>
      <c r="AX185" s="13" t="s">
        <v>75</v>
      </c>
      <c r="AY185" s="240" t="s">
        <v>123</v>
      </c>
    </row>
    <row r="186" s="14" customFormat="1">
      <c r="A186" s="14"/>
      <c r="B186" s="252"/>
      <c r="C186" s="253"/>
      <c r="D186" s="231" t="s">
        <v>132</v>
      </c>
      <c r="E186" s="254" t="s">
        <v>1</v>
      </c>
      <c r="F186" s="255" t="s">
        <v>273</v>
      </c>
      <c r="G186" s="253"/>
      <c r="H186" s="254" t="s">
        <v>1</v>
      </c>
      <c r="I186" s="256"/>
      <c r="J186" s="253"/>
      <c r="K186" s="253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132</v>
      </c>
      <c r="AU186" s="261" t="s">
        <v>85</v>
      </c>
      <c r="AV186" s="14" t="s">
        <v>83</v>
      </c>
      <c r="AW186" s="14" t="s">
        <v>32</v>
      </c>
      <c r="AX186" s="14" t="s">
        <v>75</v>
      </c>
      <c r="AY186" s="261" t="s">
        <v>123</v>
      </c>
    </row>
    <row r="187" s="13" customFormat="1">
      <c r="A187" s="13"/>
      <c r="B187" s="229"/>
      <c r="C187" s="230"/>
      <c r="D187" s="231" t="s">
        <v>132</v>
      </c>
      <c r="E187" s="232" t="s">
        <v>1</v>
      </c>
      <c r="F187" s="233" t="s">
        <v>274</v>
      </c>
      <c r="G187" s="230"/>
      <c r="H187" s="234">
        <v>235.80000000000001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132</v>
      </c>
      <c r="AU187" s="240" t="s">
        <v>85</v>
      </c>
      <c r="AV187" s="13" t="s">
        <v>85</v>
      </c>
      <c r="AW187" s="13" t="s">
        <v>32</v>
      </c>
      <c r="AX187" s="13" t="s">
        <v>75</v>
      </c>
      <c r="AY187" s="240" t="s">
        <v>123</v>
      </c>
    </row>
    <row r="188" s="14" customFormat="1">
      <c r="A188" s="14"/>
      <c r="B188" s="252"/>
      <c r="C188" s="253"/>
      <c r="D188" s="231" t="s">
        <v>132</v>
      </c>
      <c r="E188" s="254" t="s">
        <v>1</v>
      </c>
      <c r="F188" s="255" t="s">
        <v>275</v>
      </c>
      <c r="G188" s="253"/>
      <c r="H188" s="254" t="s">
        <v>1</v>
      </c>
      <c r="I188" s="256"/>
      <c r="J188" s="253"/>
      <c r="K188" s="253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132</v>
      </c>
      <c r="AU188" s="261" t="s">
        <v>85</v>
      </c>
      <c r="AV188" s="14" t="s">
        <v>83</v>
      </c>
      <c r="AW188" s="14" t="s">
        <v>32</v>
      </c>
      <c r="AX188" s="14" t="s">
        <v>75</v>
      </c>
      <c r="AY188" s="261" t="s">
        <v>123</v>
      </c>
    </row>
    <row r="189" s="13" customFormat="1">
      <c r="A189" s="13"/>
      <c r="B189" s="229"/>
      <c r="C189" s="230"/>
      <c r="D189" s="231" t="s">
        <v>132</v>
      </c>
      <c r="E189" s="232" t="s">
        <v>1</v>
      </c>
      <c r="F189" s="233" t="s">
        <v>276</v>
      </c>
      <c r="G189" s="230"/>
      <c r="H189" s="234">
        <v>78.900000000000006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132</v>
      </c>
      <c r="AU189" s="240" t="s">
        <v>85</v>
      </c>
      <c r="AV189" s="13" t="s">
        <v>85</v>
      </c>
      <c r="AW189" s="13" t="s">
        <v>32</v>
      </c>
      <c r="AX189" s="13" t="s">
        <v>75</v>
      </c>
      <c r="AY189" s="240" t="s">
        <v>123</v>
      </c>
    </row>
    <row r="190" s="15" customFormat="1">
      <c r="A190" s="15"/>
      <c r="B190" s="262"/>
      <c r="C190" s="263"/>
      <c r="D190" s="231" t="s">
        <v>132</v>
      </c>
      <c r="E190" s="264" t="s">
        <v>1</v>
      </c>
      <c r="F190" s="265" t="s">
        <v>277</v>
      </c>
      <c r="G190" s="263"/>
      <c r="H190" s="266">
        <v>541.60000000000002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2" t="s">
        <v>132</v>
      </c>
      <c r="AU190" s="272" t="s">
        <v>85</v>
      </c>
      <c r="AV190" s="15" t="s">
        <v>130</v>
      </c>
      <c r="AW190" s="15" t="s">
        <v>32</v>
      </c>
      <c r="AX190" s="15" t="s">
        <v>83</v>
      </c>
      <c r="AY190" s="272" t="s">
        <v>123</v>
      </c>
    </row>
    <row r="191" s="2" customFormat="1" ht="24.15" customHeight="1">
      <c r="A191" s="38"/>
      <c r="B191" s="39"/>
      <c r="C191" s="241" t="s">
        <v>278</v>
      </c>
      <c r="D191" s="241" t="s">
        <v>138</v>
      </c>
      <c r="E191" s="242" t="s">
        <v>279</v>
      </c>
      <c r="F191" s="243" t="s">
        <v>280</v>
      </c>
      <c r="G191" s="244" t="s">
        <v>154</v>
      </c>
      <c r="H191" s="245">
        <v>595.75999999999999</v>
      </c>
      <c r="I191" s="246"/>
      <c r="J191" s="247">
        <f>ROUND(I191*H191,2)</f>
        <v>0</v>
      </c>
      <c r="K191" s="248"/>
      <c r="L191" s="249"/>
      <c r="M191" s="250" t="s">
        <v>1</v>
      </c>
      <c r="N191" s="251" t="s">
        <v>40</v>
      </c>
      <c r="O191" s="91"/>
      <c r="P191" s="225">
        <f>O191*H191</f>
        <v>0</v>
      </c>
      <c r="Q191" s="225">
        <v>0.00036000000000000002</v>
      </c>
      <c r="R191" s="225">
        <f>Q191*H191</f>
        <v>0.21447360000000001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281</v>
      </c>
      <c r="AT191" s="227" t="s">
        <v>138</v>
      </c>
      <c r="AU191" s="227" t="s">
        <v>85</v>
      </c>
      <c r="AY191" s="17" t="s">
        <v>123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83</v>
      </c>
      <c r="BK191" s="228">
        <f>ROUND(I191*H191,2)</f>
        <v>0</v>
      </c>
      <c r="BL191" s="17" t="s">
        <v>196</v>
      </c>
      <c r="BM191" s="227" t="s">
        <v>282</v>
      </c>
    </row>
    <row r="192" s="13" customFormat="1">
      <c r="A192" s="13"/>
      <c r="B192" s="229"/>
      <c r="C192" s="230"/>
      <c r="D192" s="231" t="s">
        <v>132</v>
      </c>
      <c r="E192" s="230"/>
      <c r="F192" s="233" t="s">
        <v>283</v>
      </c>
      <c r="G192" s="230"/>
      <c r="H192" s="234">
        <v>595.75999999999999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132</v>
      </c>
      <c r="AU192" s="240" t="s">
        <v>85</v>
      </c>
      <c r="AV192" s="13" t="s">
        <v>85</v>
      </c>
      <c r="AW192" s="13" t="s">
        <v>4</v>
      </c>
      <c r="AX192" s="13" t="s">
        <v>83</v>
      </c>
      <c r="AY192" s="240" t="s">
        <v>123</v>
      </c>
    </row>
    <row r="193" s="2" customFormat="1" ht="24.15" customHeight="1">
      <c r="A193" s="38"/>
      <c r="B193" s="39"/>
      <c r="C193" s="215" t="s">
        <v>281</v>
      </c>
      <c r="D193" s="215" t="s">
        <v>126</v>
      </c>
      <c r="E193" s="216" t="s">
        <v>284</v>
      </c>
      <c r="F193" s="217" t="s">
        <v>285</v>
      </c>
      <c r="G193" s="218" t="s">
        <v>225</v>
      </c>
      <c r="H193" s="219">
        <v>0.214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40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196</v>
      </c>
      <c r="AT193" s="227" t="s">
        <v>126</v>
      </c>
      <c r="AU193" s="227" t="s">
        <v>85</v>
      </c>
      <c r="AY193" s="17" t="s">
        <v>123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83</v>
      </c>
      <c r="BK193" s="228">
        <f>ROUND(I193*H193,2)</f>
        <v>0</v>
      </c>
      <c r="BL193" s="17" t="s">
        <v>196</v>
      </c>
      <c r="BM193" s="227" t="s">
        <v>286</v>
      </c>
    </row>
    <row r="194" s="12" customFormat="1" ht="22.8" customHeight="1">
      <c r="A194" s="12"/>
      <c r="B194" s="199"/>
      <c r="C194" s="200"/>
      <c r="D194" s="201" t="s">
        <v>74</v>
      </c>
      <c r="E194" s="213" t="s">
        <v>287</v>
      </c>
      <c r="F194" s="213" t="s">
        <v>288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SUM(P195:P269)</f>
        <v>0</v>
      </c>
      <c r="Q194" s="207"/>
      <c r="R194" s="208">
        <f>SUM(R195:R269)</f>
        <v>16.45969955</v>
      </c>
      <c r="S194" s="207"/>
      <c r="T194" s="209">
        <f>SUM(T195:T269)</f>
        <v>0.3357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85</v>
      </c>
      <c r="AT194" s="211" t="s">
        <v>74</v>
      </c>
      <c r="AU194" s="211" t="s">
        <v>83</v>
      </c>
      <c r="AY194" s="210" t="s">
        <v>123</v>
      </c>
      <c r="BK194" s="212">
        <f>SUM(BK195:BK269)</f>
        <v>0</v>
      </c>
    </row>
    <row r="195" s="2" customFormat="1" ht="37.8" customHeight="1">
      <c r="A195" s="38"/>
      <c r="B195" s="39"/>
      <c r="C195" s="215" t="s">
        <v>289</v>
      </c>
      <c r="D195" s="215" t="s">
        <v>126</v>
      </c>
      <c r="E195" s="216" t="s">
        <v>290</v>
      </c>
      <c r="F195" s="217" t="s">
        <v>291</v>
      </c>
      <c r="G195" s="218" t="s">
        <v>146</v>
      </c>
      <c r="H195" s="219">
        <v>1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40</v>
      </c>
      <c r="O195" s="91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196</v>
      </c>
      <c r="AT195" s="227" t="s">
        <v>126</v>
      </c>
      <c r="AU195" s="227" t="s">
        <v>85</v>
      </c>
      <c r="AY195" s="17" t="s">
        <v>123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83</v>
      </c>
      <c r="BK195" s="228">
        <f>ROUND(I195*H195,2)</f>
        <v>0</v>
      </c>
      <c r="BL195" s="17" t="s">
        <v>196</v>
      </c>
      <c r="BM195" s="227" t="s">
        <v>292</v>
      </c>
    </row>
    <row r="196" s="2" customFormat="1" ht="24.15" customHeight="1">
      <c r="A196" s="38"/>
      <c r="B196" s="39"/>
      <c r="C196" s="215" t="s">
        <v>293</v>
      </c>
      <c r="D196" s="215" t="s">
        <v>126</v>
      </c>
      <c r="E196" s="216" t="s">
        <v>294</v>
      </c>
      <c r="F196" s="217" t="s">
        <v>295</v>
      </c>
      <c r="G196" s="218" t="s">
        <v>146</v>
      </c>
      <c r="H196" s="219">
        <v>1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40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196</v>
      </c>
      <c r="AT196" s="227" t="s">
        <v>126</v>
      </c>
      <c r="AU196" s="227" t="s">
        <v>85</v>
      </c>
      <c r="AY196" s="17" t="s">
        <v>123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83</v>
      </c>
      <c r="BK196" s="228">
        <f>ROUND(I196*H196,2)</f>
        <v>0</v>
      </c>
      <c r="BL196" s="17" t="s">
        <v>196</v>
      </c>
      <c r="BM196" s="227" t="s">
        <v>296</v>
      </c>
    </row>
    <row r="197" s="2" customFormat="1" ht="33" customHeight="1">
      <c r="A197" s="38"/>
      <c r="B197" s="39"/>
      <c r="C197" s="215" t="s">
        <v>297</v>
      </c>
      <c r="D197" s="215" t="s">
        <v>126</v>
      </c>
      <c r="E197" s="216" t="s">
        <v>298</v>
      </c>
      <c r="F197" s="217" t="s">
        <v>299</v>
      </c>
      <c r="G197" s="218" t="s">
        <v>129</v>
      </c>
      <c r="H197" s="219">
        <v>563.98000000000002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40</v>
      </c>
      <c r="O197" s="91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196</v>
      </c>
      <c r="AT197" s="227" t="s">
        <v>126</v>
      </c>
      <c r="AU197" s="227" t="s">
        <v>85</v>
      </c>
      <c r="AY197" s="17" t="s">
        <v>123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83</v>
      </c>
      <c r="BK197" s="228">
        <f>ROUND(I197*H197,2)</f>
        <v>0</v>
      </c>
      <c r="BL197" s="17" t="s">
        <v>196</v>
      </c>
      <c r="BM197" s="227" t="s">
        <v>300</v>
      </c>
    </row>
    <row r="198" s="14" customFormat="1">
      <c r="A198" s="14"/>
      <c r="B198" s="252"/>
      <c r="C198" s="253"/>
      <c r="D198" s="231" t="s">
        <v>132</v>
      </c>
      <c r="E198" s="254" t="s">
        <v>1</v>
      </c>
      <c r="F198" s="255" t="s">
        <v>301</v>
      </c>
      <c r="G198" s="253"/>
      <c r="H198" s="254" t="s">
        <v>1</v>
      </c>
      <c r="I198" s="256"/>
      <c r="J198" s="253"/>
      <c r="K198" s="253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132</v>
      </c>
      <c r="AU198" s="261" t="s">
        <v>85</v>
      </c>
      <c r="AV198" s="14" t="s">
        <v>83</v>
      </c>
      <c r="AW198" s="14" t="s">
        <v>32</v>
      </c>
      <c r="AX198" s="14" t="s">
        <v>75</v>
      </c>
      <c r="AY198" s="261" t="s">
        <v>123</v>
      </c>
    </row>
    <row r="199" s="13" customFormat="1">
      <c r="A199" s="13"/>
      <c r="B199" s="229"/>
      <c r="C199" s="230"/>
      <c r="D199" s="231" t="s">
        <v>132</v>
      </c>
      <c r="E199" s="232" t="s">
        <v>1</v>
      </c>
      <c r="F199" s="233" t="s">
        <v>302</v>
      </c>
      <c r="G199" s="230"/>
      <c r="H199" s="234">
        <v>22.379999999999999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132</v>
      </c>
      <c r="AU199" s="240" t="s">
        <v>85</v>
      </c>
      <c r="AV199" s="13" t="s">
        <v>85</v>
      </c>
      <c r="AW199" s="13" t="s">
        <v>32</v>
      </c>
      <c r="AX199" s="13" t="s">
        <v>75</v>
      </c>
      <c r="AY199" s="240" t="s">
        <v>123</v>
      </c>
    </row>
    <row r="200" s="14" customFormat="1">
      <c r="A200" s="14"/>
      <c r="B200" s="252"/>
      <c r="C200" s="253"/>
      <c r="D200" s="231" t="s">
        <v>132</v>
      </c>
      <c r="E200" s="254" t="s">
        <v>1</v>
      </c>
      <c r="F200" s="255" t="s">
        <v>303</v>
      </c>
      <c r="G200" s="253"/>
      <c r="H200" s="254" t="s">
        <v>1</v>
      </c>
      <c r="I200" s="256"/>
      <c r="J200" s="253"/>
      <c r="K200" s="253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132</v>
      </c>
      <c r="AU200" s="261" t="s">
        <v>85</v>
      </c>
      <c r="AV200" s="14" t="s">
        <v>83</v>
      </c>
      <c r="AW200" s="14" t="s">
        <v>32</v>
      </c>
      <c r="AX200" s="14" t="s">
        <v>75</v>
      </c>
      <c r="AY200" s="261" t="s">
        <v>123</v>
      </c>
    </row>
    <row r="201" s="13" customFormat="1">
      <c r="A201" s="13"/>
      <c r="B201" s="229"/>
      <c r="C201" s="230"/>
      <c r="D201" s="231" t="s">
        <v>132</v>
      </c>
      <c r="E201" s="232" t="s">
        <v>1</v>
      </c>
      <c r="F201" s="233" t="s">
        <v>268</v>
      </c>
      <c r="G201" s="230"/>
      <c r="H201" s="234">
        <v>48.299999999999997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132</v>
      </c>
      <c r="AU201" s="240" t="s">
        <v>85</v>
      </c>
      <c r="AV201" s="13" t="s">
        <v>85</v>
      </c>
      <c r="AW201" s="13" t="s">
        <v>32</v>
      </c>
      <c r="AX201" s="13" t="s">
        <v>75</v>
      </c>
      <c r="AY201" s="240" t="s">
        <v>123</v>
      </c>
    </row>
    <row r="202" s="14" customFormat="1">
      <c r="A202" s="14"/>
      <c r="B202" s="252"/>
      <c r="C202" s="253"/>
      <c r="D202" s="231" t="s">
        <v>132</v>
      </c>
      <c r="E202" s="254" t="s">
        <v>1</v>
      </c>
      <c r="F202" s="255" t="s">
        <v>304</v>
      </c>
      <c r="G202" s="253"/>
      <c r="H202" s="254" t="s">
        <v>1</v>
      </c>
      <c r="I202" s="256"/>
      <c r="J202" s="253"/>
      <c r="K202" s="253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132</v>
      </c>
      <c r="AU202" s="261" t="s">
        <v>85</v>
      </c>
      <c r="AV202" s="14" t="s">
        <v>83</v>
      </c>
      <c r="AW202" s="14" t="s">
        <v>32</v>
      </c>
      <c r="AX202" s="14" t="s">
        <v>75</v>
      </c>
      <c r="AY202" s="261" t="s">
        <v>123</v>
      </c>
    </row>
    <row r="203" s="13" customFormat="1">
      <c r="A203" s="13"/>
      <c r="B203" s="229"/>
      <c r="C203" s="230"/>
      <c r="D203" s="231" t="s">
        <v>132</v>
      </c>
      <c r="E203" s="232" t="s">
        <v>1</v>
      </c>
      <c r="F203" s="233" t="s">
        <v>270</v>
      </c>
      <c r="G203" s="230"/>
      <c r="H203" s="234">
        <v>112.90000000000001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132</v>
      </c>
      <c r="AU203" s="240" t="s">
        <v>85</v>
      </c>
      <c r="AV203" s="13" t="s">
        <v>85</v>
      </c>
      <c r="AW203" s="13" t="s">
        <v>32</v>
      </c>
      <c r="AX203" s="13" t="s">
        <v>75</v>
      </c>
      <c r="AY203" s="240" t="s">
        <v>123</v>
      </c>
    </row>
    <row r="204" s="14" customFormat="1">
      <c r="A204" s="14"/>
      <c r="B204" s="252"/>
      <c r="C204" s="253"/>
      <c r="D204" s="231" t="s">
        <v>132</v>
      </c>
      <c r="E204" s="254" t="s">
        <v>1</v>
      </c>
      <c r="F204" s="255" t="s">
        <v>305</v>
      </c>
      <c r="G204" s="253"/>
      <c r="H204" s="254" t="s">
        <v>1</v>
      </c>
      <c r="I204" s="256"/>
      <c r="J204" s="253"/>
      <c r="K204" s="253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132</v>
      </c>
      <c r="AU204" s="261" t="s">
        <v>85</v>
      </c>
      <c r="AV204" s="14" t="s">
        <v>83</v>
      </c>
      <c r="AW204" s="14" t="s">
        <v>32</v>
      </c>
      <c r="AX204" s="14" t="s">
        <v>75</v>
      </c>
      <c r="AY204" s="261" t="s">
        <v>123</v>
      </c>
    </row>
    <row r="205" s="13" customFormat="1">
      <c r="A205" s="13"/>
      <c r="B205" s="229"/>
      <c r="C205" s="230"/>
      <c r="D205" s="231" t="s">
        <v>132</v>
      </c>
      <c r="E205" s="232" t="s">
        <v>1</v>
      </c>
      <c r="F205" s="233" t="s">
        <v>272</v>
      </c>
      <c r="G205" s="230"/>
      <c r="H205" s="234">
        <v>65.700000000000003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132</v>
      </c>
      <c r="AU205" s="240" t="s">
        <v>85</v>
      </c>
      <c r="AV205" s="13" t="s">
        <v>85</v>
      </c>
      <c r="AW205" s="13" t="s">
        <v>32</v>
      </c>
      <c r="AX205" s="13" t="s">
        <v>75</v>
      </c>
      <c r="AY205" s="240" t="s">
        <v>123</v>
      </c>
    </row>
    <row r="206" s="14" customFormat="1">
      <c r="A206" s="14"/>
      <c r="B206" s="252"/>
      <c r="C206" s="253"/>
      <c r="D206" s="231" t="s">
        <v>132</v>
      </c>
      <c r="E206" s="254" t="s">
        <v>1</v>
      </c>
      <c r="F206" s="255" t="s">
        <v>306</v>
      </c>
      <c r="G206" s="253"/>
      <c r="H206" s="254" t="s">
        <v>1</v>
      </c>
      <c r="I206" s="256"/>
      <c r="J206" s="253"/>
      <c r="K206" s="253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132</v>
      </c>
      <c r="AU206" s="261" t="s">
        <v>85</v>
      </c>
      <c r="AV206" s="14" t="s">
        <v>83</v>
      </c>
      <c r="AW206" s="14" t="s">
        <v>32</v>
      </c>
      <c r="AX206" s="14" t="s">
        <v>75</v>
      </c>
      <c r="AY206" s="261" t="s">
        <v>123</v>
      </c>
    </row>
    <row r="207" s="13" customFormat="1">
      <c r="A207" s="13"/>
      <c r="B207" s="229"/>
      <c r="C207" s="230"/>
      <c r="D207" s="231" t="s">
        <v>132</v>
      </c>
      <c r="E207" s="232" t="s">
        <v>1</v>
      </c>
      <c r="F207" s="233" t="s">
        <v>274</v>
      </c>
      <c r="G207" s="230"/>
      <c r="H207" s="234">
        <v>235.80000000000001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132</v>
      </c>
      <c r="AU207" s="240" t="s">
        <v>85</v>
      </c>
      <c r="AV207" s="13" t="s">
        <v>85</v>
      </c>
      <c r="AW207" s="13" t="s">
        <v>32</v>
      </c>
      <c r="AX207" s="13" t="s">
        <v>75</v>
      </c>
      <c r="AY207" s="240" t="s">
        <v>123</v>
      </c>
    </row>
    <row r="208" s="14" customFormat="1">
      <c r="A208" s="14"/>
      <c r="B208" s="252"/>
      <c r="C208" s="253"/>
      <c r="D208" s="231" t="s">
        <v>132</v>
      </c>
      <c r="E208" s="254" t="s">
        <v>1</v>
      </c>
      <c r="F208" s="255" t="s">
        <v>307</v>
      </c>
      <c r="G208" s="253"/>
      <c r="H208" s="254" t="s">
        <v>1</v>
      </c>
      <c r="I208" s="256"/>
      <c r="J208" s="253"/>
      <c r="K208" s="253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132</v>
      </c>
      <c r="AU208" s="261" t="s">
        <v>85</v>
      </c>
      <c r="AV208" s="14" t="s">
        <v>83</v>
      </c>
      <c r="AW208" s="14" t="s">
        <v>32</v>
      </c>
      <c r="AX208" s="14" t="s">
        <v>75</v>
      </c>
      <c r="AY208" s="261" t="s">
        <v>123</v>
      </c>
    </row>
    <row r="209" s="13" customFormat="1">
      <c r="A209" s="13"/>
      <c r="B209" s="229"/>
      <c r="C209" s="230"/>
      <c r="D209" s="231" t="s">
        <v>132</v>
      </c>
      <c r="E209" s="232" t="s">
        <v>1</v>
      </c>
      <c r="F209" s="233" t="s">
        <v>276</v>
      </c>
      <c r="G209" s="230"/>
      <c r="H209" s="234">
        <v>78.900000000000006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132</v>
      </c>
      <c r="AU209" s="240" t="s">
        <v>85</v>
      </c>
      <c r="AV209" s="13" t="s">
        <v>85</v>
      </c>
      <c r="AW209" s="13" t="s">
        <v>32</v>
      </c>
      <c r="AX209" s="13" t="s">
        <v>75</v>
      </c>
      <c r="AY209" s="240" t="s">
        <v>123</v>
      </c>
    </row>
    <row r="210" s="15" customFormat="1">
      <c r="A210" s="15"/>
      <c r="B210" s="262"/>
      <c r="C210" s="263"/>
      <c r="D210" s="231" t="s">
        <v>132</v>
      </c>
      <c r="E210" s="264" t="s">
        <v>1</v>
      </c>
      <c r="F210" s="265" t="s">
        <v>277</v>
      </c>
      <c r="G210" s="263"/>
      <c r="H210" s="266">
        <v>563.98000000000002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2" t="s">
        <v>132</v>
      </c>
      <c r="AU210" s="272" t="s">
        <v>85</v>
      </c>
      <c r="AV210" s="15" t="s">
        <v>130</v>
      </c>
      <c r="AW210" s="15" t="s">
        <v>32</v>
      </c>
      <c r="AX210" s="15" t="s">
        <v>83</v>
      </c>
      <c r="AY210" s="272" t="s">
        <v>123</v>
      </c>
    </row>
    <row r="211" s="2" customFormat="1" ht="16.5" customHeight="1">
      <c r="A211" s="38"/>
      <c r="B211" s="39"/>
      <c r="C211" s="241" t="s">
        <v>308</v>
      </c>
      <c r="D211" s="241" t="s">
        <v>138</v>
      </c>
      <c r="E211" s="242" t="s">
        <v>309</v>
      </c>
      <c r="F211" s="243" t="s">
        <v>310</v>
      </c>
      <c r="G211" s="244" t="s">
        <v>311</v>
      </c>
      <c r="H211" s="245">
        <v>14.212999999999999</v>
      </c>
      <c r="I211" s="246"/>
      <c r="J211" s="247">
        <f>ROUND(I211*H211,2)</f>
        <v>0</v>
      </c>
      <c r="K211" s="248"/>
      <c r="L211" s="249"/>
      <c r="M211" s="250" t="s">
        <v>1</v>
      </c>
      <c r="N211" s="251" t="s">
        <v>40</v>
      </c>
      <c r="O211" s="91"/>
      <c r="P211" s="225">
        <f>O211*H211</f>
        <v>0</v>
      </c>
      <c r="Q211" s="225">
        <v>0.55000000000000004</v>
      </c>
      <c r="R211" s="225">
        <f>Q211*H211</f>
        <v>7.8171499999999998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281</v>
      </c>
      <c r="AT211" s="227" t="s">
        <v>138</v>
      </c>
      <c r="AU211" s="227" t="s">
        <v>85</v>
      </c>
      <c r="AY211" s="17" t="s">
        <v>123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83</v>
      </c>
      <c r="BK211" s="228">
        <f>ROUND(I211*H211,2)</f>
        <v>0</v>
      </c>
      <c r="BL211" s="17" t="s">
        <v>196</v>
      </c>
      <c r="BM211" s="227" t="s">
        <v>312</v>
      </c>
    </row>
    <row r="212" s="13" customFormat="1">
      <c r="A212" s="13"/>
      <c r="B212" s="229"/>
      <c r="C212" s="230"/>
      <c r="D212" s="231" t="s">
        <v>132</v>
      </c>
      <c r="E212" s="232" t="s">
        <v>1</v>
      </c>
      <c r="F212" s="233" t="s">
        <v>313</v>
      </c>
      <c r="G212" s="230"/>
      <c r="H212" s="234">
        <v>13.536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132</v>
      </c>
      <c r="AU212" s="240" t="s">
        <v>85</v>
      </c>
      <c r="AV212" s="13" t="s">
        <v>85</v>
      </c>
      <c r="AW212" s="13" t="s">
        <v>32</v>
      </c>
      <c r="AX212" s="13" t="s">
        <v>83</v>
      </c>
      <c r="AY212" s="240" t="s">
        <v>123</v>
      </c>
    </row>
    <row r="213" s="13" customFormat="1">
      <c r="A213" s="13"/>
      <c r="B213" s="229"/>
      <c r="C213" s="230"/>
      <c r="D213" s="231" t="s">
        <v>132</v>
      </c>
      <c r="E213" s="230"/>
      <c r="F213" s="233" t="s">
        <v>314</v>
      </c>
      <c r="G213" s="230"/>
      <c r="H213" s="234">
        <v>14.212999999999999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132</v>
      </c>
      <c r="AU213" s="240" t="s">
        <v>85</v>
      </c>
      <c r="AV213" s="13" t="s">
        <v>85</v>
      </c>
      <c r="AW213" s="13" t="s">
        <v>4</v>
      </c>
      <c r="AX213" s="13" t="s">
        <v>83</v>
      </c>
      <c r="AY213" s="240" t="s">
        <v>123</v>
      </c>
    </row>
    <row r="214" s="2" customFormat="1" ht="16.5" customHeight="1">
      <c r="A214" s="38"/>
      <c r="B214" s="39"/>
      <c r="C214" s="241" t="s">
        <v>315</v>
      </c>
      <c r="D214" s="241" t="s">
        <v>138</v>
      </c>
      <c r="E214" s="242" t="s">
        <v>316</v>
      </c>
      <c r="F214" s="243" t="s">
        <v>317</v>
      </c>
      <c r="G214" s="244" t="s">
        <v>311</v>
      </c>
      <c r="H214" s="245">
        <v>0.123</v>
      </c>
      <c r="I214" s="246"/>
      <c r="J214" s="247">
        <f>ROUND(I214*H214,2)</f>
        <v>0</v>
      </c>
      <c r="K214" s="248"/>
      <c r="L214" s="249"/>
      <c r="M214" s="250" t="s">
        <v>1</v>
      </c>
      <c r="N214" s="251" t="s">
        <v>40</v>
      </c>
      <c r="O214" s="91"/>
      <c r="P214" s="225">
        <f>O214*H214</f>
        <v>0</v>
      </c>
      <c r="Q214" s="225">
        <v>0.55000000000000004</v>
      </c>
      <c r="R214" s="225">
        <f>Q214*H214</f>
        <v>0.067650000000000002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281</v>
      </c>
      <c r="AT214" s="227" t="s">
        <v>138</v>
      </c>
      <c r="AU214" s="227" t="s">
        <v>85</v>
      </c>
      <c r="AY214" s="17" t="s">
        <v>123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83</v>
      </c>
      <c r="BK214" s="228">
        <f>ROUND(I214*H214,2)</f>
        <v>0</v>
      </c>
      <c r="BL214" s="17" t="s">
        <v>196</v>
      </c>
      <c r="BM214" s="227" t="s">
        <v>318</v>
      </c>
    </row>
    <row r="215" s="13" customFormat="1">
      <c r="A215" s="13"/>
      <c r="B215" s="229"/>
      <c r="C215" s="230"/>
      <c r="D215" s="231" t="s">
        <v>132</v>
      </c>
      <c r="E215" s="232" t="s">
        <v>1</v>
      </c>
      <c r="F215" s="233" t="s">
        <v>319</v>
      </c>
      <c r="G215" s="230"/>
      <c r="H215" s="234">
        <v>0.112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132</v>
      </c>
      <c r="AU215" s="240" t="s">
        <v>85</v>
      </c>
      <c r="AV215" s="13" t="s">
        <v>85</v>
      </c>
      <c r="AW215" s="13" t="s">
        <v>32</v>
      </c>
      <c r="AX215" s="13" t="s">
        <v>83</v>
      </c>
      <c r="AY215" s="240" t="s">
        <v>123</v>
      </c>
    </row>
    <row r="216" s="13" customFormat="1">
      <c r="A216" s="13"/>
      <c r="B216" s="229"/>
      <c r="C216" s="230"/>
      <c r="D216" s="231" t="s">
        <v>132</v>
      </c>
      <c r="E216" s="230"/>
      <c r="F216" s="233" t="s">
        <v>320</v>
      </c>
      <c r="G216" s="230"/>
      <c r="H216" s="234">
        <v>0.123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132</v>
      </c>
      <c r="AU216" s="240" t="s">
        <v>85</v>
      </c>
      <c r="AV216" s="13" t="s">
        <v>85</v>
      </c>
      <c r="AW216" s="13" t="s">
        <v>4</v>
      </c>
      <c r="AX216" s="13" t="s">
        <v>83</v>
      </c>
      <c r="AY216" s="240" t="s">
        <v>123</v>
      </c>
    </row>
    <row r="217" s="2" customFormat="1" ht="24.15" customHeight="1">
      <c r="A217" s="38"/>
      <c r="B217" s="39"/>
      <c r="C217" s="215" t="s">
        <v>321</v>
      </c>
      <c r="D217" s="215" t="s">
        <v>126</v>
      </c>
      <c r="E217" s="216" t="s">
        <v>322</v>
      </c>
      <c r="F217" s="217" t="s">
        <v>323</v>
      </c>
      <c r="G217" s="218" t="s">
        <v>129</v>
      </c>
      <c r="H217" s="219">
        <v>43.463999999999999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40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196</v>
      </c>
      <c r="AT217" s="227" t="s">
        <v>126</v>
      </c>
      <c r="AU217" s="227" t="s">
        <v>85</v>
      </c>
      <c r="AY217" s="17" t="s">
        <v>123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83</v>
      </c>
      <c r="BK217" s="228">
        <f>ROUND(I217*H217,2)</f>
        <v>0</v>
      </c>
      <c r="BL217" s="17" t="s">
        <v>196</v>
      </c>
      <c r="BM217" s="227" t="s">
        <v>324</v>
      </c>
    </row>
    <row r="218" s="14" customFormat="1">
      <c r="A218" s="14"/>
      <c r="B218" s="252"/>
      <c r="C218" s="253"/>
      <c r="D218" s="231" t="s">
        <v>132</v>
      </c>
      <c r="E218" s="254" t="s">
        <v>1</v>
      </c>
      <c r="F218" s="255" t="s">
        <v>325</v>
      </c>
      <c r="G218" s="253"/>
      <c r="H218" s="254" t="s">
        <v>1</v>
      </c>
      <c r="I218" s="256"/>
      <c r="J218" s="253"/>
      <c r="K218" s="253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132</v>
      </c>
      <c r="AU218" s="261" t="s">
        <v>85</v>
      </c>
      <c r="AV218" s="14" t="s">
        <v>83</v>
      </c>
      <c r="AW218" s="14" t="s">
        <v>32</v>
      </c>
      <c r="AX218" s="14" t="s">
        <v>75</v>
      </c>
      <c r="AY218" s="261" t="s">
        <v>123</v>
      </c>
    </row>
    <row r="219" s="13" customFormat="1">
      <c r="A219" s="13"/>
      <c r="B219" s="229"/>
      <c r="C219" s="230"/>
      <c r="D219" s="231" t="s">
        <v>132</v>
      </c>
      <c r="E219" s="232" t="s">
        <v>1</v>
      </c>
      <c r="F219" s="233" t="s">
        <v>326</v>
      </c>
      <c r="G219" s="230"/>
      <c r="H219" s="234">
        <v>3.1600000000000001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132</v>
      </c>
      <c r="AU219" s="240" t="s">
        <v>85</v>
      </c>
      <c r="AV219" s="13" t="s">
        <v>85</v>
      </c>
      <c r="AW219" s="13" t="s">
        <v>32</v>
      </c>
      <c r="AX219" s="13" t="s">
        <v>75</v>
      </c>
      <c r="AY219" s="240" t="s">
        <v>123</v>
      </c>
    </row>
    <row r="220" s="14" customFormat="1">
      <c r="A220" s="14"/>
      <c r="B220" s="252"/>
      <c r="C220" s="253"/>
      <c r="D220" s="231" t="s">
        <v>132</v>
      </c>
      <c r="E220" s="254" t="s">
        <v>1</v>
      </c>
      <c r="F220" s="255" t="s">
        <v>327</v>
      </c>
      <c r="G220" s="253"/>
      <c r="H220" s="254" t="s">
        <v>1</v>
      </c>
      <c r="I220" s="256"/>
      <c r="J220" s="253"/>
      <c r="K220" s="253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132</v>
      </c>
      <c r="AU220" s="261" t="s">
        <v>85</v>
      </c>
      <c r="AV220" s="14" t="s">
        <v>83</v>
      </c>
      <c r="AW220" s="14" t="s">
        <v>32</v>
      </c>
      <c r="AX220" s="14" t="s">
        <v>75</v>
      </c>
      <c r="AY220" s="261" t="s">
        <v>123</v>
      </c>
    </row>
    <row r="221" s="13" customFormat="1">
      <c r="A221" s="13"/>
      <c r="B221" s="229"/>
      <c r="C221" s="230"/>
      <c r="D221" s="231" t="s">
        <v>132</v>
      </c>
      <c r="E221" s="232" t="s">
        <v>1</v>
      </c>
      <c r="F221" s="233" t="s">
        <v>328</v>
      </c>
      <c r="G221" s="230"/>
      <c r="H221" s="234">
        <v>3.8999999999999999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132</v>
      </c>
      <c r="AU221" s="240" t="s">
        <v>85</v>
      </c>
      <c r="AV221" s="13" t="s">
        <v>85</v>
      </c>
      <c r="AW221" s="13" t="s">
        <v>32</v>
      </c>
      <c r="AX221" s="13" t="s">
        <v>75</v>
      </c>
      <c r="AY221" s="240" t="s">
        <v>123</v>
      </c>
    </row>
    <row r="222" s="14" customFormat="1">
      <c r="A222" s="14"/>
      <c r="B222" s="252"/>
      <c r="C222" s="253"/>
      <c r="D222" s="231" t="s">
        <v>132</v>
      </c>
      <c r="E222" s="254" t="s">
        <v>1</v>
      </c>
      <c r="F222" s="255" t="s">
        <v>329</v>
      </c>
      <c r="G222" s="253"/>
      <c r="H222" s="254" t="s">
        <v>1</v>
      </c>
      <c r="I222" s="256"/>
      <c r="J222" s="253"/>
      <c r="K222" s="253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132</v>
      </c>
      <c r="AU222" s="261" t="s">
        <v>85</v>
      </c>
      <c r="AV222" s="14" t="s">
        <v>83</v>
      </c>
      <c r="AW222" s="14" t="s">
        <v>32</v>
      </c>
      <c r="AX222" s="14" t="s">
        <v>75</v>
      </c>
      <c r="AY222" s="261" t="s">
        <v>123</v>
      </c>
    </row>
    <row r="223" s="13" customFormat="1">
      <c r="A223" s="13"/>
      <c r="B223" s="229"/>
      <c r="C223" s="230"/>
      <c r="D223" s="231" t="s">
        <v>132</v>
      </c>
      <c r="E223" s="232" t="s">
        <v>1</v>
      </c>
      <c r="F223" s="233" t="s">
        <v>330</v>
      </c>
      <c r="G223" s="230"/>
      <c r="H223" s="234">
        <v>2.6400000000000001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132</v>
      </c>
      <c r="AU223" s="240" t="s">
        <v>85</v>
      </c>
      <c r="AV223" s="13" t="s">
        <v>85</v>
      </c>
      <c r="AW223" s="13" t="s">
        <v>32</v>
      </c>
      <c r="AX223" s="13" t="s">
        <v>75</v>
      </c>
      <c r="AY223" s="240" t="s">
        <v>123</v>
      </c>
    </row>
    <row r="224" s="14" customFormat="1">
      <c r="A224" s="14"/>
      <c r="B224" s="252"/>
      <c r="C224" s="253"/>
      <c r="D224" s="231" t="s">
        <v>132</v>
      </c>
      <c r="E224" s="254" t="s">
        <v>1</v>
      </c>
      <c r="F224" s="255" t="s">
        <v>331</v>
      </c>
      <c r="G224" s="253"/>
      <c r="H224" s="254" t="s">
        <v>1</v>
      </c>
      <c r="I224" s="256"/>
      <c r="J224" s="253"/>
      <c r="K224" s="253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132</v>
      </c>
      <c r="AU224" s="261" t="s">
        <v>85</v>
      </c>
      <c r="AV224" s="14" t="s">
        <v>83</v>
      </c>
      <c r="AW224" s="14" t="s">
        <v>32</v>
      </c>
      <c r="AX224" s="14" t="s">
        <v>75</v>
      </c>
      <c r="AY224" s="261" t="s">
        <v>123</v>
      </c>
    </row>
    <row r="225" s="13" customFormat="1">
      <c r="A225" s="13"/>
      <c r="B225" s="229"/>
      <c r="C225" s="230"/>
      <c r="D225" s="231" t="s">
        <v>132</v>
      </c>
      <c r="E225" s="232" t="s">
        <v>1</v>
      </c>
      <c r="F225" s="233" t="s">
        <v>332</v>
      </c>
      <c r="G225" s="230"/>
      <c r="H225" s="234">
        <v>4.6200000000000001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132</v>
      </c>
      <c r="AU225" s="240" t="s">
        <v>85</v>
      </c>
      <c r="AV225" s="13" t="s">
        <v>85</v>
      </c>
      <c r="AW225" s="13" t="s">
        <v>32</v>
      </c>
      <c r="AX225" s="13" t="s">
        <v>75</v>
      </c>
      <c r="AY225" s="240" t="s">
        <v>123</v>
      </c>
    </row>
    <row r="226" s="14" customFormat="1">
      <c r="A226" s="14"/>
      <c r="B226" s="252"/>
      <c r="C226" s="253"/>
      <c r="D226" s="231" t="s">
        <v>132</v>
      </c>
      <c r="E226" s="254" t="s">
        <v>1</v>
      </c>
      <c r="F226" s="255" t="s">
        <v>333</v>
      </c>
      <c r="G226" s="253"/>
      <c r="H226" s="254" t="s">
        <v>1</v>
      </c>
      <c r="I226" s="256"/>
      <c r="J226" s="253"/>
      <c r="K226" s="253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132</v>
      </c>
      <c r="AU226" s="261" t="s">
        <v>85</v>
      </c>
      <c r="AV226" s="14" t="s">
        <v>83</v>
      </c>
      <c r="AW226" s="14" t="s">
        <v>32</v>
      </c>
      <c r="AX226" s="14" t="s">
        <v>75</v>
      </c>
      <c r="AY226" s="261" t="s">
        <v>123</v>
      </c>
    </row>
    <row r="227" s="13" customFormat="1">
      <c r="A227" s="13"/>
      <c r="B227" s="229"/>
      <c r="C227" s="230"/>
      <c r="D227" s="231" t="s">
        <v>132</v>
      </c>
      <c r="E227" s="232" t="s">
        <v>1</v>
      </c>
      <c r="F227" s="233" t="s">
        <v>334</v>
      </c>
      <c r="G227" s="230"/>
      <c r="H227" s="234">
        <v>10.584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132</v>
      </c>
      <c r="AU227" s="240" t="s">
        <v>85</v>
      </c>
      <c r="AV227" s="13" t="s">
        <v>85</v>
      </c>
      <c r="AW227" s="13" t="s">
        <v>32</v>
      </c>
      <c r="AX227" s="13" t="s">
        <v>75</v>
      </c>
      <c r="AY227" s="240" t="s">
        <v>123</v>
      </c>
    </row>
    <row r="228" s="14" customFormat="1">
      <c r="A228" s="14"/>
      <c r="B228" s="252"/>
      <c r="C228" s="253"/>
      <c r="D228" s="231" t="s">
        <v>132</v>
      </c>
      <c r="E228" s="254" t="s">
        <v>1</v>
      </c>
      <c r="F228" s="255" t="s">
        <v>335</v>
      </c>
      <c r="G228" s="253"/>
      <c r="H228" s="254" t="s">
        <v>1</v>
      </c>
      <c r="I228" s="256"/>
      <c r="J228" s="253"/>
      <c r="K228" s="253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132</v>
      </c>
      <c r="AU228" s="261" t="s">
        <v>85</v>
      </c>
      <c r="AV228" s="14" t="s">
        <v>83</v>
      </c>
      <c r="AW228" s="14" t="s">
        <v>32</v>
      </c>
      <c r="AX228" s="14" t="s">
        <v>75</v>
      </c>
      <c r="AY228" s="261" t="s">
        <v>123</v>
      </c>
    </row>
    <row r="229" s="13" customFormat="1">
      <c r="A229" s="13"/>
      <c r="B229" s="229"/>
      <c r="C229" s="230"/>
      <c r="D229" s="231" t="s">
        <v>132</v>
      </c>
      <c r="E229" s="232" t="s">
        <v>1</v>
      </c>
      <c r="F229" s="233" t="s">
        <v>336</v>
      </c>
      <c r="G229" s="230"/>
      <c r="H229" s="234">
        <v>3.6400000000000001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132</v>
      </c>
      <c r="AU229" s="240" t="s">
        <v>85</v>
      </c>
      <c r="AV229" s="13" t="s">
        <v>85</v>
      </c>
      <c r="AW229" s="13" t="s">
        <v>32</v>
      </c>
      <c r="AX229" s="13" t="s">
        <v>75</v>
      </c>
      <c r="AY229" s="240" t="s">
        <v>123</v>
      </c>
    </row>
    <row r="230" s="14" customFormat="1">
      <c r="A230" s="14"/>
      <c r="B230" s="252"/>
      <c r="C230" s="253"/>
      <c r="D230" s="231" t="s">
        <v>132</v>
      </c>
      <c r="E230" s="254" t="s">
        <v>1</v>
      </c>
      <c r="F230" s="255" t="s">
        <v>337</v>
      </c>
      <c r="G230" s="253"/>
      <c r="H230" s="254" t="s">
        <v>1</v>
      </c>
      <c r="I230" s="256"/>
      <c r="J230" s="253"/>
      <c r="K230" s="253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132</v>
      </c>
      <c r="AU230" s="261" t="s">
        <v>85</v>
      </c>
      <c r="AV230" s="14" t="s">
        <v>83</v>
      </c>
      <c r="AW230" s="14" t="s">
        <v>32</v>
      </c>
      <c r="AX230" s="14" t="s">
        <v>75</v>
      </c>
      <c r="AY230" s="261" t="s">
        <v>123</v>
      </c>
    </row>
    <row r="231" s="13" customFormat="1">
      <c r="A231" s="13"/>
      <c r="B231" s="229"/>
      <c r="C231" s="230"/>
      <c r="D231" s="231" t="s">
        <v>132</v>
      </c>
      <c r="E231" s="232" t="s">
        <v>1</v>
      </c>
      <c r="F231" s="233" t="s">
        <v>338</v>
      </c>
      <c r="G231" s="230"/>
      <c r="H231" s="234">
        <v>1.6399999999999999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132</v>
      </c>
      <c r="AU231" s="240" t="s">
        <v>85</v>
      </c>
      <c r="AV231" s="13" t="s">
        <v>85</v>
      </c>
      <c r="AW231" s="13" t="s">
        <v>32</v>
      </c>
      <c r="AX231" s="13" t="s">
        <v>75</v>
      </c>
      <c r="AY231" s="240" t="s">
        <v>123</v>
      </c>
    </row>
    <row r="232" s="14" customFormat="1">
      <c r="A232" s="14"/>
      <c r="B232" s="252"/>
      <c r="C232" s="253"/>
      <c r="D232" s="231" t="s">
        <v>132</v>
      </c>
      <c r="E232" s="254" t="s">
        <v>1</v>
      </c>
      <c r="F232" s="255" t="s">
        <v>339</v>
      </c>
      <c r="G232" s="253"/>
      <c r="H232" s="254" t="s">
        <v>1</v>
      </c>
      <c r="I232" s="256"/>
      <c r="J232" s="253"/>
      <c r="K232" s="253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132</v>
      </c>
      <c r="AU232" s="261" t="s">
        <v>85</v>
      </c>
      <c r="AV232" s="14" t="s">
        <v>83</v>
      </c>
      <c r="AW232" s="14" t="s">
        <v>32</v>
      </c>
      <c r="AX232" s="14" t="s">
        <v>75</v>
      </c>
      <c r="AY232" s="261" t="s">
        <v>123</v>
      </c>
    </row>
    <row r="233" s="13" customFormat="1">
      <c r="A233" s="13"/>
      <c r="B233" s="229"/>
      <c r="C233" s="230"/>
      <c r="D233" s="231" t="s">
        <v>132</v>
      </c>
      <c r="E233" s="232" t="s">
        <v>1</v>
      </c>
      <c r="F233" s="233" t="s">
        <v>340</v>
      </c>
      <c r="G233" s="230"/>
      <c r="H233" s="234">
        <v>2.6800000000000002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132</v>
      </c>
      <c r="AU233" s="240" t="s">
        <v>85</v>
      </c>
      <c r="AV233" s="13" t="s">
        <v>85</v>
      </c>
      <c r="AW233" s="13" t="s">
        <v>32</v>
      </c>
      <c r="AX233" s="13" t="s">
        <v>75</v>
      </c>
      <c r="AY233" s="240" t="s">
        <v>123</v>
      </c>
    </row>
    <row r="234" s="14" customFormat="1">
      <c r="A234" s="14"/>
      <c r="B234" s="252"/>
      <c r="C234" s="253"/>
      <c r="D234" s="231" t="s">
        <v>132</v>
      </c>
      <c r="E234" s="254" t="s">
        <v>1</v>
      </c>
      <c r="F234" s="255" t="s">
        <v>341</v>
      </c>
      <c r="G234" s="253"/>
      <c r="H234" s="254" t="s">
        <v>1</v>
      </c>
      <c r="I234" s="256"/>
      <c r="J234" s="253"/>
      <c r="K234" s="253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132</v>
      </c>
      <c r="AU234" s="261" t="s">
        <v>85</v>
      </c>
      <c r="AV234" s="14" t="s">
        <v>83</v>
      </c>
      <c r="AW234" s="14" t="s">
        <v>32</v>
      </c>
      <c r="AX234" s="14" t="s">
        <v>75</v>
      </c>
      <c r="AY234" s="261" t="s">
        <v>123</v>
      </c>
    </row>
    <row r="235" s="13" customFormat="1">
      <c r="A235" s="13"/>
      <c r="B235" s="229"/>
      <c r="C235" s="230"/>
      <c r="D235" s="231" t="s">
        <v>132</v>
      </c>
      <c r="E235" s="232" t="s">
        <v>1</v>
      </c>
      <c r="F235" s="233" t="s">
        <v>342</v>
      </c>
      <c r="G235" s="230"/>
      <c r="H235" s="234">
        <v>2.02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132</v>
      </c>
      <c r="AU235" s="240" t="s">
        <v>85</v>
      </c>
      <c r="AV235" s="13" t="s">
        <v>85</v>
      </c>
      <c r="AW235" s="13" t="s">
        <v>32</v>
      </c>
      <c r="AX235" s="13" t="s">
        <v>75</v>
      </c>
      <c r="AY235" s="240" t="s">
        <v>123</v>
      </c>
    </row>
    <row r="236" s="14" customFormat="1">
      <c r="A236" s="14"/>
      <c r="B236" s="252"/>
      <c r="C236" s="253"/>
      <c r="D236" s="231" t="s">
        <v>132</v>
      </c>
      <c r="E236" s="254" t="s">
        <v>1</v>
      </c>
      <c r="F236" s="255" t="s">
        <v>343</v>
      </c>
      <c r="G236" s="253"/>
      <c r="H236" s="254" t="s">
        <v>1</v>
      </c>
      <c r="I236" s="256"/>
      <c r="J236" s="253"/>
      <c r="K236" s="253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132</v>
      </c>
      <c r="AU236" s="261" t="s">
        <v>85</v>
      </c>
      <c r="AV236" s="14" t="s">
        <v>83</v>
      </c>
      <c r="AW236" s="14" t="s">
        <v>32</v>
      </c>
      <c r="AX236" s="14" t="s">
        <v>75</v>
      </c>
      <c r="AY236" s="261" t="s">
        <v>123</v>
      </c>
    </row>
    <row r="237" s="13" customFormat="1">
      <c r="A237" s="13"/>
      <c r="B237" s="229"/>
      <c r="C237" s="230"/>
      <c r="D237" s="231" t="s">
        <v>132</v>
      </c>
      <c r="E237" s="232" t="s">
        <v>1</v>
      </c>
      <c r="F237" s="233" t="s">
        <v>344</v>
      </c>
      <c r="G237" s="230"/>
      <c r="H237" s="234">
        <v>1.6799999999999999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132</v>
      </c>
      <c r="AU237" s="240" t="s">
        <v>85</v>
      </c>
      <c r="AV237" s="13" t="s">
        <v>85</v>
      </c>
      <c r="AW237" s="13" t="s">
        <v>32</v>
      </c>
      <c r="AX237" s="13" t="s">
        <v>75</v>
      </c>
      <c r="AY237" s="240" t="s">
        <v>123</v>
      </c>
    </row>
    <row r="238" s="13" customFormat="1">
      <c r="A238" s="13"/>
      <c r="B238" s="229"/>
      <c r="C238" s="230"/>
      <c r="D238" s="231" t="s">
        <v>132</v>
      </c>
      <c r="E238" s="232" t="s">
        <v>1</v>
      </c>
      <c r="F238" s="233" t="s">
        <v>345</v>
      </c>
      <c r="G238" s="230"/>
      <c r="H238" s="234">
        <v>3.3799999999999999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132</v>
      </c>
      <c r="AU238" s="240" t="s">
        <v>85</v>
      </c>
      <c r="AV238" s="13" t="s">
        <v>85</v>
      </c>
      <c r="AW238" s="13" t="s">
        <v>32</v>
      </c>
      <c r="AX238" s="13" t="s">
        <v>75</v>
      </c>
      <c r="AY238" s="240" t="s">
        <v>123</v>
      </c>
    </row>
    <row r="239" s="14" customFormat="1">
      <c r="A239" s="14"/>
      <c r="B239" s="252"/>
      <c r="C239" s="253"/>
      <c r="D239" s="231" t="s">
        <v>132</v>
      </c>
      <c r="E239" s="254" t="s">
        <v>1</v>
      </c>
      <c r="F239" s="255" t="s">
        <v>346</v>
      </c>
      <c r="G239" s="253"/>
      <c r="H239" s="254" t="s">
        <v>1</v>
      </c>
      <c r="I239" s="256"/>
      <c r="J239" s="253"/>
      <c r="K239" s="253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132</v>
      </c>
      <c r="AU239" s="261" t="s">
        <v>85</v>
      </c>
      <c r="AV239" s="14" t="s">
        <v>83</v>
      </c>
      <c r="AW239" s="14" t="s">
        <v>32</v>
      </c>
      <c r="AX239" s="14" t="s">
        <v>75</v>
      </c>
      <c r="AY239" s="261" t="s">
        <v>123</v>
      </c>
    </row>
    <row r="240" s="13" customFormat="1">
      <c r="A240" s="13"/>
      <c r="B240" s="229"/>
      <c r="C240" s="230"/>
      <c r="D240" s="231" t="s">
        <v>132</v>
      </c>
      <c r="E240" s="232" t="s">
        <v>1</v>
      </c>
      <c r="F240" s="233" t="s">
        <v>347</v>
      </c>
      <c r="G240" s="230"/>
      <c r="H240" s="234">
        <v>1.72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132</v>
      </c>
      <c r="AU240" s="240" t="s">
        <v>85</v>
      </c>
      <c r="AV240" s="13" t="s">
        <v>85</v>
      </c>
      <c r="AW240" s="13" t="s">
        <v>32</v>
      </c>
      <c r="AX240" s="13" t="s">
        <v>75</v>
      </c>
      <c r="AY240" s="240" t="s">
        <v>123</v>
      </c>
    </row>
    <row r="241" s="13" customFormat="1">
      <c r="A241" s="13"/>
      <c r="B241" s="229"/>
      <c r="C241" s="230"/>
      <c r="D241" s="231" t="s">
        <v>132</v>
      </c>
      <c r="E241" s="232" t="s">
        <v>1</v>
      </c>
      <c r="F241" s="233" t="s">
        <v>348</v>
      </c>
      <c r="G241" s="230"/>
      <c r="H241" s="234">
        <v>1.8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132</v>
      </c>
      <c r="AU241" s="240" t="s">
        <v>85</v>
      </c>
      <c r="AV241" s="13" t="s">
        <v>85</v>
      </c>
      <c r="AW241" s="13" t="s">
        <v>32</v>
      </c>
      <c r="AX241" s="13" t="s">
        <v>75</v>
      </c>
      <c r="AY241" s="240" t="s">
        <v>123</v>
      </c>
    </row>
    <row r="242" s="15" customFormat="1">
      <c r="A242" s="15"/>
      <c r="B242" s="262"/>
      <c r="C242" s="263"/>
      <c r="D242" s="231" t="s">
        <v>132</v>
      </c>
      <c r="E242" s="264" t="s">
        <v>1</v>
      </c>
      <c r="F242" s="265" t="s">
        <v>277</v>
      </c>
      <c r="G242" s="263"/>
      <c r="H242" s="266">
        <v>43.463999999999999</v>
      </c>
      <c r="I242" s="267"/>
      <c r="J242" s="263"/>
      <c r="K242" s="263"/>
      <c r="L242" s="268"/>
      <c r="M242" s="269"/>
      <c r="N242" s="270"/>
      <c r="O242" s="270"/>
      <c r="P242" s="270"/>
      <c r="Q242" s="270"/>
      <c r="R242" s="270"/>
      <c r="S242" s="270"/>
      <c r="T242" s="27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2" t="s">
        <v>132</v>
      </c>
      <c r="AU242" s="272" t="s">
        <v>85</v>
      </c>
      <c r="AV242" s="15" t="s">
        <v>130</v>
      </c>
      <c r="AW242" s="15" t="s">
        <v>32</v>
      </c>
      <c r="AX242" s="15" t="s">
        <v>83</v>
      </c>
      <c r="AY242" s="272" t="s">
        <v>123</v>
      </c>
    </row>
    <row r="243" s="2" customFormat="1" ht="16.5" customHeight="1">
      <c r="A243" s="38"/>
      <c r="B243" s="39"/>
      <c r="C243" s="241" t="s">
        <v>349</v>
      </c>
      <c r="D243" s="241" t="s">
        <v>138</v>
      </c>
      <c r="E243" s="242" t="s">
        <v>309</v>
      </c>
      <c r="F243" s="243" t="s">
        <v>310</v>
      </c>
      <c r="G243" s="244" t="s">
        <v>311</v>
      </c>
      <c r="H243" s="245">
        <v>1.0640000000000001</v>
      </c>
      <c r="I243" s="246"/>
      <c r="J243" s="247">
        <f>ROUND(I243*H243,2)</f>
        <v>0</v>
      </c>
      <c r="K243" s="248"/>
      <c r="L243" s="249"/>
      <c r="M243" s="250" t="s">
        <v>1</v>
      </c>
      <c r="N243" s="251" t="s">
        <v>40</v>
      </c>
      <c r="O243" s="91"/>
      <c r="P243" s="225">
        <f>O243*H243</f>
        <v>0</v>
      </c>
      <c r="Q243" s="225">
        <v>0.55000000000000004</v>
      </c>
      <c r="R243" s="225">
        <f>Q243*H243</f>
        <v>0.58520000000000005</v>
      </c>
      <c r="S243" s="225">
        <v>0</v>
      </c>
      <c r="T243" s="22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281</v>
      </c>
      <c r="AT243" s="227" t="s">
        <v>138</v>
      </c>
      <c r="AU243" s="227" t="s">
        <v>85</v>
      </c>
      <c r="AY243" s="17" t="s">
        <v>123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83</v>
      </c>
      <c r="BK243" s="228">
        <f>ROUND(I243*H243,2)</f>
        <v>0</v>
      </c>
      <c r="BL243" s="17" t="s">
        <v>196</v>
      </c>
      <c r="BM243" s="227" t="s">
        <v>350</v>
      </c>
    </row>
    <row r="244" s="13" customFormat="1">
      <c r="A244" s="13"/>
      <c r="B244" s="229"/>
      <c r="C244" s="230"/>
      <c r="D244" s="231" t="s">
        <v>132</v>
      </c>
      <c r="E244" s="232" t="s">
        <v>1</v>
      </c>
      <c r="F244" s="233" t="s">
        <v>351</v>
      </c>
      <c r="G244" s="230"/>
      <c r="H244" s="234">
        <v>1.0429999999999999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132</v>
      </c>
      <c r="AU244" s="240" t="s">
        <v>85</v>
      </c>
      <c r="AV244" s="13" t="s">
        <v>85</v>
      </c>
      <c r="AW244" s="13" t="s">
        <v>32</v>
      </c>
      <c r="AX244" s="13" t="s">
        <v>83</v>
      </c>
      <c r="AY244" s="240" t="s">
        <v>123</v>
      </c>
    </row>
    <row r="245" s="13" customFormat="1">
      <c r="A245" s="13"/>
      <c r="B245" s="229"/>
      <c r="C245" s="230"/>
      <c r="D245" s="231" t="s">
        <v>132</v>
      </c>
      <c r="E245" s="230"/>
      <c r="F245" s="233" t="s">
        <v>352</v>
      </c>
      <c r="G245" s="230"/>
      <c r="H245" s="234">
        <v>1.0640000000000001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132</v>
      </c>
      <c r="AU245" s="240" t="s">
        <v>85</v>
      </c>
      <c r="AV245" s="13" t="s">
        <v>85</v>
      </c>
      <c r="AW245" s="13" t="s">
        <v>4</v>
      </c>
      <c r="AX245" s="13" t="s">
        <v>83</v>
      </c>
      <c r="AY245" s="240" t="s">
        <v>123</v>
      </c>
    </row>
    <row r="246" s="2" customFormat="1" ht="16.5" customHeight="1">
      <c r="A246" s="38"/>
      <c r="B246" s="39"/>
      <c r="C246" s="215" t="s">
        <v>353</v>
      </c>
      <c r="D246" s="215" t="s">
        <v>126</v>
      </c>
      <c r="E246" s="216" t="s">
        <v>354</v>
      </c>
      <c r="F246" s="217" t="s">
        <v>355</v>
      </c>
      <c r="G246" s="218" t="s">
        <v>129</v>
      </c>
      <c r="H246" s="219">
        <v>22.379999999999999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40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0.014999999999999999</v>
      </c>
      <c r="T246" s="226">
        <f>S246*H246</f>
        <v>0.3357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196</v>
      </c>
      <c r="AT246" s="227" t="s">
        <v>126</v>
      </c>
      <c r="AU246" s="227" t="s">
        <v>85</v>
      </c>
      <c r="AY246" s="17" t="s">
        <v>123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83</v>
      </c>
      <c r="BK246" s="228">
        <f>ROUND(I246*H246,2)</f>
        <v>0</v>
      </c>
      <c r="BL246" s="17" t="s">
        <v>196</v>
      </c>
      <c r="BM246" s="227" t="s">
        <v>356</v>
      </c>
    </row>
    <row r="247" s="14" customFormat="1">
      <c r="A247" s="14"/>
      <c r="B247" s="252"/>
      <c r="C247" s="253"/>
      <c r="D247" s="231" t="s">
        <v>132</v>
      </c>
      <c r="E247" s="254" t="s">
        <v>1</v>
      </c>
      <c r="F247" s="255" t="s">
        <v>357</v>
      </c>
      <c r="G247" s="253"/>
      <c r="H247" s="254" t="s">
        <v>1</v>
      </c>
      <c r="I247" s="256"/>
      <c r="J247" s="253"/>
      <c r="K247" s="253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132</v>
      </c>
      <c r="AU247" s="261" t="s">
        <v>85</v>
      </c>
      <c r="AV247" s="14" t="s">
        <v>83</v>
      </c>
      <c r="AW247" s="14" t="s">
        <v>32</v>
      </c>
      <c r="AX247" s="14" t="s">
        <v>75</v>
      </c>
      <c r="AY247" s="261" t="s">
        <v>123</v>
      </c>
    </row>
    <row r="248" s="13" customFormat="1">
      <c r="A248" s="13"/>
      <c r="B248" s="229"/>
      <c r="C248" s="230"/>
      <c r="D248" s="231" t="s">
        <v>132</v>
      </c>
      <c r="E248" s="232" t="s">
        <v>1</v>
      </c>
      <c r="F248" s="233" t="s">
        <v>302</v>
      </c>
      <c r="G248" s="230"/>
      <c r="H248" s="234">
        <v>22.379999999999999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132</v>
      </c>
      <c r="AU248" s="240" t="s">
        <v>85</v>
      </c>
      <c r="AV248" s="13" t="s">
        <v>85</v>
      </c>
      <c r="AW248" s="13" t="s">
        <v>32</v>
      </c>
      <c r="AX248" s="13" t="s">
        <v>83</v>
      </c>
      <c r="AY248" s="240" t="s">
        <v>123</v>
      </c>
    </row>
    <row r="249" s="2" customFormat="1" ht="16.5" customHeight="1">
      <c r="A249" s="38"/>
      <c r="B249" s="39"/>
      <c r="C249" s="215" t="s">
        <v>358</v>
      </c>
      <c r="D249" s="215" t="s">
        <v>126</v>
      </c>
      <c r="E249" s="216" t="s">
        <v>359</v>
      </c>
      <c r="F249" s="217" t="s">
        <v>360</v>
      </c>
      <c r="G249" s="218" t="s">
        <v>154</v>
      </c>
      <c r="H249" s="219">
        <v>1015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40</v>
      </c>
      <c r="O249" s="91"/>
      <c r="P249" s="225">
        <f>O249*H249</f>
        <v>0</v>
      </c>
      <c r="Q249" s="225">
        <v>2.0000000000000002E-05</v>
      </c>
      <c r="R249" s="225">
        <f>Q249*H249</f>
        <v>0.020300000000000002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196</v>
      </c>
      <c r="AT249" s="227" t="s">
        <v>126</v>
      </c>
      <c r="AU249" s="227" t="s">
        <v>85</v>
      </c>
      <c r="AY249" s="17" t="s">
        <v>123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83</v>
      </c>
      <c r="BK249" s="228">
        <f>ROUND(I249*H249,2)</f>
        <v>0</v>
      </c>
      <c r="BL249" s="17" t="s">
        <v>196</v>
      </c>
      <c r="BM249" s="227" t="s">
        <v>361</v>
      </c>
    </row>
    <row r="250" s="13" customFormat="1">
      <c r="A250" s="13"/>
      <c r="B250" s="229"/>
      <c r="C250" s="230"/>
      <c r="D250" s="231" t="s">
        <v>132</v>
      </c>
      <c r="E250" s="232" t="s">
        <v>1</v>
      </c>
      <c r="F250" s="233" t="s">
        <v>362</v>
      </c>
      <c r="G250" s="230"/>
      <c r="H250" s="234">
        <v>1015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132</v>
      </c>
      <c r="AU250" s="240" t="s">
        <v>85</v>
      </c>
      <c r="AV250" s="13" t="s">
        <v>85</v>
      </c>
      <c r="AW250" s="13" t="s">
        <v>32</v>
      </c>
      <c r="AX250" s="13" t="s">
        <v>83</v>
      </c>
      <c r="AY250" s="240" t="s">
        <v>123</v>
      </c>
    </row>
    <row r="251" s="2" customFormat="1" ht="16.5" customHeight="1">
      <c r="A251" s="38"/>
      <c r="B251" s="39"/>
      <c r="C251" s="241" t="s">
        <v>363</v>
      </c>
      <c r="D251" s="241" t="s">
        <v>138</v>
      </c>
      <c r="E251" s="242" t="s">
        <v>364</v>
      </c>
      <c r="F251" s="243" t="s">
        <v>365</v>
      </c>
      <c r="G251" s="244" t="s">
        <v>311</v>
      </c>
      <c r="H251" s="245">
        <v>2.5579999999999998</v>
      </c>
      <c r="I251" s="246"/>
      <c r="J251" s="247">
        <f>ROUND(I251*H251,2)</f>
        <v>0</v>
      </c>
      <c r="K251" s="248"/>
      <c r="L251" s="249"/>
      <c r="M251" s="250" t="s">
        <v>1</v>
      </c>
      <c r="N251" s="251" t="s">
        <v>40</v>
      </c>
      <c r="O251" s="91"/>
      <c r="P251" s="225">
        <f>O251*H251</f>
        <v>0</v>
      </c>
      <c r="Q251" s="225">
        <v>0.55000000000000004</v>
      </c>
      <c r="R251" s="225">
        <f>Q251*H251</f>
        <v>1.4069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281</v>
      </c>
      <c r="AT251" s="227" t="s">
        <v>138</v>
      </c>
      <c r="AU251" s="227" t="s">
        <v>85</v>
      </c>
      <c r="AY251" s="17" t="s">
        <v>123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83</v>
      </c>
      <c r="BK251" s="228">
        <f>ROUND(I251*H251,2)</f>
        <v>0</v>
      </c>
      <c r="BL251" s="17" t="s">
        <v>196</v>
      </c>
      <c r="BM251" s="227" t="s">
        <v>366</v>
      </c>
    </row>
    <row r="252" s="13" customFormat="1">
      <c r="A252" s="13"/>
      <c r="B252" s="229"/>
      <c r="C252" s="230"/>
      <c r="D252" s="231" t="s">
        <v>132</v>
      </c>
      <c r="E252" s="232" t="s">
        <v>1</v>
      </c>
      <c r="F252" s="233" t="s">
        <v>367</v>
      </c>
      <c r="G252" s="230"/>
      <c r="H252" s="234">
        <v>2.4359999999999999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132</v>
      </c>
      <c r="AU252" s="240" t="s">
        <v>85</v>
      </c>
      <c r="AV252" s="13" t="s">
        <v>85</v>
      </c>
      <c r="AW252" s="13" t="s">
        <v>32</v>
      </c>
      <c r="AX252" s="13" t="s">
        <v>83</v>
      </c>
      <c r="AY252" s="240" t="s">
        <v>123</v>
      </c>
    </row>
    <row r="253" s="13" customFormat="1">
      <c r="A253" s="13"/>
      <c r="B253" s="229"/>
      <c r="C253" s="230"/>
      <c r="D253" s="231" t="s">
        <v>132</v>
      </c>
      <c r="E253" s="230"/>
      <c r="F253" s="233" t="s">
        <v>368</v>
      </c>
      <c r="G253" s="230"/>
      <c r="H253" s="234">
        <v>2.5579999999999998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132</v>
      </c>
      <c r="AU253" s="240" t="s">
        <v>85</v>
      </c>
      <c r="AV253" s="13" t="s">
        <v>85</v>
      </c>
      <c r="AW253" s="13" t="s">
        <v>4</v>
      </c>
      <c r="AX253" s="13" t="s">
        <v>83</v>
      </c>
      <c r="AY253" s="240" t="s">
        <v>123</v>
      </c>
    </row>
    <row r="254" s="2" customFormat="1" ht="24.15" customHeight="1">
      <c r="A254" s="38"/>
      <c r="B254" s="39"/>
      <c r="C254" s="215" t="s">
        <v>369</v>
      </c>
      <c r="D254" s="215" t="s">
        <v>126</v>
      </c>
      <c r="E254" s="216" t="s">
        <v>370</v>
      </c>
      <c r="F254" s="217" t="s">
        <v>371</v>
      </c>
      <c r="G254" s="218" t="s">
        <v>311</v>
      </c>
      <c r="H254" s="219">
        <v>17.126999999999999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40</v>
      </c>
      <c r="O254" s="91"/>
      <c r="P254" s="225">
        <f>O254*H254</f>
        <v>0</v>
      </c>
      <c r="Q254" s="225">
        <v>0.023369999999999998</v>
      </c>
      <c r="R254" s="225">
        <f>Q254*H254</f>
        <v>0.40025798999999995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196</v>
      </c>
      <c r="AT254" s="227" t="s">
        <v>126</v>
      </c>
      <c r="AU254" s="227" t="s">
        <v>85</v>
      </c>
      <c r="AY254" s="17" t="s">
        <v>123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83</v>
      </c>
      <c r="BK254" s="228">
        <f>ROUND(I254*H254,2)</f>
        <v>0</v>
      </c>
      <c r="BL254" s="17" t="s">
        <v>196</v>
      </c>
      <c r="BM254" s="227" t="s">
        <v>372</v>
      </c>
    </row>
    <row r="255" s="13" customFormat="1">
      <c r="A255" s="13"/>
      <c r="B255" s="229"/>
      <c r="C255" s="230"/>
      <c r="D255" s="231" t="s">
        <v>132</v>
      </c>
      <c r="E255" s="232" t="s">
        <v>1</v>
      </c>
      <c r="F255" s="233" t="s">
        <v>373</v>
      </c>
      <c r="G255" s="230"/>
      <c r="H255" s="234">
        <v>13.536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132</v>
      </c>
      <c r="AU255" s="240" t="s">
        <v>85</v>
      </c>
      <c r="AV255" s="13" t="s">
        <v>85</v>
      </c>
      <c r="AW255" s="13" t="s">
        <v>32</v>
      </c>
      <c r="AX255" s="13" t="s">
        <v>75</v>
      </c>
      <c r="AY255" s="240" t="s">
        <v>123</v>
      </c>
    </row>
    <row r="256" s="13" customFormat="1">
      <c r="A256" s="13"/>
      <c r="B256" s="229"/>
      <c r="C256" s="230"/>
      <c r="D256" s="231" t="s">
        <v>132</v>
      </c>
      <c r="E256" s="232" t="s">
        <v>1</v>
      </c>
      <c r="F256" s="233" t="s">
        <v>374</v>
      </c>
      <c r="G256" s="230"/>
      <c r="H256" s="234">
        <v>0.112</v>
      </c>
      <c r="I256" s="235"/>
      <c r="J256" s="230"/>
      <c r="K256" s="230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132</v>
      </c>
      <c r="AU256" s="240" t="s">
        <v>85</v>
      </c>
      <c r="AV256" s="13" t="s">
        <v>85</v>
      </c>
      <c r="AW256" s="13" t="s">
        <v>32</v>
      </c>
      <c r="AX256" s="13" t="s">
        <v>75</v>
      </c>
      <c r="AY256" s="240" t="s">
        <v>123</v>
      </c>
    </row>
    <row r="257" s="13" customFormat="1">
      <c r="A257" s="13"/>
      <c r="B257" s="229"/>
      <c r="C257" s="230"/>
      <c r="D257" s="231" t="s">
        <v>132</v>
      </c>
      <c r="E257" s="232" t="s">
        <v>1</v>
      </c>
      <c r="F257" s="233" t="s">
        <v>375</v>
      </c>
      <c r="G257" s="230"/>
      <c r="H257" s="234">
        <v>1.0429999999999999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132</v>
      </c>
      <c r="AU257" s="240" t="s">
        <v>85</v>
      </c>
      <c r="AV257" s="13" t="s">
        <v>85</v>
      </c>
      <c r="AW257" s="13" t="s">
        <v>32</v>
      </c>
      <c r="AX257" s="13" t="s">
        <v>75</v>
      </c>
      <c r="AY257" s="240" t="s">
        <v>123</v>
      </c>
    </row>
    <row r="258" s="13" customFormat="1">
      <c r="A258" s="13"/>
      <c r="B258" s="229"/>
      <c r="C258" s="230"/>
      <c r="D258" s="231" t="s">
        <v>132</v>
      </c>
      <c r="E258" s="232" t="s">
        <v>1</v>
      </c>
      <c r="F258" s="233" t="s">
        <v>376</v>
      </c>
      <c r="G258" s="230"/>
      <c r="H258" s="234">
        <v>2.4359999999999999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132</v>
      </c>
      <c r="AU258" s="240" t="s">
        <v>85</v>
      </c>
      <c r="AV258" s="13" t="s">
        <v>85</v>
      </c>
      <c r="AW258" s="13" t="s">
        <v>32</v>
      </c>
      <c r="AX258" s="13" t="s">
        <v>75</v>
      </c>
      <c r="AY258" s="240" t="s">
        <v>123</v>
      </c>
    </row>
    <row r="259" s="15" customFormat="1">
      <c r="A259" s="15"/>
      <c r="B259" s="262"/>
      <c r="C259" s="263"/>
      <c r="D259" s="231" t="s">
        <v>132</v>
      </c>
      <c r="E259" s="264" t="s">
        <v>1</v>
      </c>
      <c r="F259" s="265" t="s">
        <v>277</v>
      </c>
      <c r="G259" s="263"/>
      <c r="H259" s="266">
        <v>17.126999999999999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2" t="s">
        <v>132</v>
      </c>
      <c r="AU259" s="272" t="s">
        <v>85</v>
      </c>
      <c r="AV259" s="15" t="s">
        <v>130</v>
      </c>
      <c r="AW259" s="15" t="s">
        <v>32</v>
      </c>
      <c r="AX259" s="15" t="s">
        <v>83</v>
      </c>
      <c r="AY259" s="272" t="s">
        <v>123</v>
      </c>
    </row>
    <row r="260" s="2" customFormat="1" ht="24.15" customHeight="1">
      <c r="A260" s="38"/>
      <c r="B260" s="39"/>
      <c r="C260" s="215" t="s">
        <v>377</v>
      </c>
      <c r="D260" s="215" t="s">
        <v>126</v>
      </c>
      <c r="E260" s="216" t="s">
        <v>378</v>
      </c>
      <c r="F260" s="217" t="s">
        <v>379</v>
      </c>
      <c r="G260" s="218" t="s">
        <v>129</v>
      </c>
      <c r="H260" s="219">
        <v>245.66800000000001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40</v>
      </c>
      <c r="O260" s="91"/>
      <c r="P260" s="225">
        <f>O260*H260</f>
        <v>0</v>
      </c>
      <c r="Q260" s="225">
        <v>0.02367</v>
      </c>
      <c r="R260" s="225">
        <f>Q260*H260</f>
        <v>5.8149615600000004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196</v>
      </c>
      <c r="AT260" s="227" t="s">
        <v>126</v>
      </c>
      <c r="AU260" s="227" t="s">
        <v>85</v>
      </c>
      <c r="AY260" s="17" t="s">
        <v>123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83</v>
      </c>
      <c r="BK260" s="228">
        <f>ROUND(I260*H260,2)</f>
        <v>0</v>
      </c>
      <c r="BL260" s="17" t="s">
        <v>196</v>
      </c>
      <c r="BM260" s="227" t="s">
        <v>380</v>
      </c>
    </row>
    <row r="261" s="13" customFormat="1">
      <c r="A261" s="13"/>
      <c r="B261" s="229"/>
      <c r="C261" s="230"/>
      <c r="D261" s="231" t="s">
        <v>132</v>
      </c>
      <c r="E261" s="232" t="s">
        <v>1</v>
      </c>
      <c r="F261" s="233" t="s">
        <v>381</v>
      </c>
      <c r="G261" s="230"/>
      <c r="H261" s="234">
        <v>181.368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132</v>
      </c>
      <c r="AU261" s="240" t="s">
        <v>85</v>
      </c>
      <c r="AV261" s="13" t="s">
        <v>85</v>
      </c>
      <c r="AW261" s="13" t="s">
        <v>32</v>
      </c>
      <c r="AX261" s="13" t="s">
        <v>75</v>
      </c>
      <c r="AY261" s="240" t="s">
        <v>123</v>
      </c>
    </row>
    <row r="262" s="13" customFormat="1">
      <c r="A262" s="13"/>
      <c r="B262" s="229"/>
      <c r="C262" s="230"/>
      <c r="D262" s="231" t="s">
        <v>132</v>
      </c>
      <c r="E262" s="232" t="s">
        <v>1</v>
      </c>
      <c r="F262" s="233" t="s">
        <v>382</v>
      </c>
      <c r="G262" s="230"/>
      <c r="H262" s="234">
        <v>64.299999999999997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132</v>
      </c>
      <c r="AU262" s="240" t="s">
        <v>85</v>
      </c>
      <c r="AV262" s="13" t="s">
        <v>85</v>
      </c>
      <c r="AW262" s="13" t="s">
        <v>32</v>
      </c>
      <c r="AX262" s="13" t="s">
        <v>75</v>
      </c>
      <c r="AY262" s="240" t="s">
        <v>123</v>
      </c>
    </row>
    <row r="263" s="15" customFormat="1">
      <c r="A263" s="15"/>
      <c r="B263" s="262"/>
      <c r="C263" s="263"/>
      <c r="D263" s="231" t="s">
        <v>132</v>
      </c>
      <c r="E263" s="264" t="s">
        <v>1</v>
      </c>
      <c r="F263" s="265" t="s">
        <v>277</v>
      </c>
      <c r="G263" s="263"/>
      <c r="H263" s="266">
        <v>245.66800000000001</v>
      </c>
      <c r="I263" s="267"/>
      <c r="J263" s="263"/>
      <c r="K263" s="263"/>
      <c r="L263" s="268"/>
      <c r="M263" s="269"/>
      <c r="N263" s="270"/>
      <c r="O263" s="270"/>
      <c r="P263" s="270"/>
      <c r="Q263" s="270"/>
      <c r="R263" s="270"/>
      <c r="S263" s="270"/>
      <c r="T263" s="271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2" t="s">
        <v>132</v>
      </c>
      <c r="AU263" s="272" t="s">
        <v>85</v>
      </c>
      <c r="AV263" s="15" t="s">
        <v>130</v>
      </c>
      <c r="AW263" s="15" t="s">
        <v>32</v>
      </c>
      <c r="AX263" s="15" t="s">
        <v>83</v>
      </c>
      <c r="AY263" s="272" t="s">
        <v>123</v>
      </c>
    </row>
    <row r="264" s="2" customFormat="1" ht="16.5" customHeight="1">
      <c r="A264" s="38"/>
      <c r="B264" s="39"/>
      <c r="C264" s="215" t="s">
        <v>383</v>
      </c>
      <c r="D264" s="215" t="s">
        <v>126</v>
      </c>
      <c r="E264" s="216" t="s">
        <v>384</v>
      </c>
      <c r="F264" s="217" t="s">
        <v>385</v>
      </c>
      <c r="G264" s="218" t="s">
        <v>154</v>
      </c>
      <c r="H264" s="219">
        <v>408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40</v>
      </c>
      <c r="O264" s="91"/>
      <c r="P264" s="225">
        <f>O264*H264</f>
        <v>0</v>
      </c>
      <c r="Q264" s="225">
        <v>1.0000000000000001E-05</v>
      </c>
      <c r="R264" s="225">
        <f>Q264*H264</f>
        <v>0.0040800000000000003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196</v>
      </c>
      <c r="AT264" s="227" t="s">
        <v>126</v>
      </c>
      <c r="AU264" s="227" t="s">
        <v>85</v>
      </c>
      <c r="AY264" s="17" t="s">
        <v>123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83</v>
      </c>
      <c r="BK264" s="228">
        <f>ROUND(I264*H264,2)</f>
        <v>0</v>
      </c>
      <c r="BL264" s="17" t="s">
        <v>196</v>
      </c>
      <c r="BM264" s="227" t="s">
        <v>386</v>
      </c>
    </row>
    <row r="265" s="13" customFormat="1">
      <c r="A265" s="13"/>
      <c r="B265" s="229"/>
      <c r="C265" s="230"/>
      <c r="D265" s="231" t="s">
        <v>132</v>
      </c>
      <c r="E265" s="232" t="s">
        <v>1</v>
      </c>
      <c r="F265" s="233" t="s">
        <v>387</v>
      </c>
      <c r="G265" s="230"/>
      <c r="H265" s="234">
        <v>408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132</v>
      </c>
      <c r="AU265" s="240" t="s">
        <v>85</v>
      </c>
      <c r="AV265" s="13" t="s">
        <v>85</v>
      </c>
      <c r="AW265" s="13" t="s">
        <v>32</v>
      </c>
      <c r="AX265" s="13" t="s">
        <v>83</v>
      </c>
      <c r="AY265" s="240" t="s">
        <v>123</v>
      </c>
    </row>
    <row r="266" s="2" customFormat="1" ht="24.15" customHeight="1">
      <c r="A266" s="38"/>
      <c r="B266" s="39"/>
      <c r="C266" s="241" t="s">
        <v>388</v>
      </c>
      <c r="D266" s="241" t="s">
        <v>138</v>
      </c>
      <c r="E266" s="242" t="s">
        <v>389</v>
      </c>
      <c r="F266" s="243" t="s">
        <v>390</v>
      </c>
      <c r="G266" s="244" t="s">
        <v>311</v>
      </c>
      <c r="H266" s="245">
        <v>0.624</v>
      </c>
      <c r="I266" s="246"/>
      <c r="J266" s="247">
        <f>ROUND(I266*H266,2)</f>
        <v>0</v>
      </c>
      <c r="K266" s="248"/>
      <c r="L266" s="249"/>
      <c r="M266" s="250" t="s">
        <v>1</v>
      </c>
      <c r="N266" s="251" t="s">
        <v>40</v>
      </c>
      <c r="O266" s="91"/>
      <c r="P266" s="225">
        <f>O266*H266</f>
        <v>0</v>
      </c>
      <c r="Q266" s="225">
        <v>0.55000000000000004</v>
      </c>
      <c r="R266" s="225">
        <f>Q266*H266</f>
        <v>0.34320000000000001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281</v>
      </c>
      <c r="AT266" s="227" t="s">
        <v>138</v>
      </c>
      <c r="AU266" s="227" t="s">
        <v>85</v>
      </c>
      <c r="AY266" s="17" t="s">
        <v>123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83</v>
      </c>
      <c r="BK266" s="228">
        <f>ROUND(I266*H266,2)</f>
        <v>0</v>
      </c>
      <c r="BL266" s="17" t="s">
        <v>196</v>
      </c>
      <c r="BM266" s="227" t="s">
        <v>391</v>
      </c>
    </row>
    <row r="267" s="13" customFormat="1">
      <c r="A267" s="13"/>
      <c r="B267" s="229"/>
      <c r="C267" s="230"/>
      <c r="D267" s="231" t="s">
        <v>132</v>
      </c>
      <c r="E267" s="232" t="s">
        <v>1</v>
      </c>
      <c r="F267" s="233" t="s">
        <v>392</v>
      </c>
      <c r="G267" s="230"/>
      <c r="H267" s="234">
        <v>0.61199999999999999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132</v>
      </c>
      <c r="AU267" s="240" t="s">
        <v>85</v>
      </c>
      <c r="AV267" s="13" t="s">
        <v>85</v>
      </c>
      <c r="AW267" s="13" t="s">
        <v>32</v>
      </c>
      <c r="AX267" s="13" t="s">
        <v>83</v>
      </c>
      <c r="AY267" s="240" t="s">
        <v>123</v>
      </c>
    </row>
    <row r="268" s="13" customFormat="1">
      <c r="A268" s="13"/>
      <c r="B268" s="229"/>
      <c r="C268" s="230"/>
      <c r="D268" s="231" t="s">
        <v>132</v>
      </c>
      <c r="E268" s="230"/>
      <c r="F268" s="233" t="s">
        <v>393</v>
      </c>
      <c r="G268" s="230"/>
      <c r="H268" s="234">
        <v>0.624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132</v>
      </c>
      <c r="AU268" s="240" t="s">
        <v>85</v>
      </c>
      <c r="AV268" s="13" t="s">
        <v>85</v>
      </c>
      <c r="AW268" s="13" t="s">
        <v>4</v>
      </c>
      <c r="AX268" s="13" t="s">
        <v>83</v>
      </c>
      <c r="AY268" s="240" t="s">
        <v>123</v>
      </c>
    </row>
    <row r="269" s="2" customFormat="1" ht="24.15" customHeight="1">
      <c r="A269" s="38"/>
      <c r="B269" s="39"/>
      <c r="C269" s="215" t="s">
        <v>394</v>
      </c>
      <c r="D269" s="215" t="s">
        <v>126</v>
      </c>
      <c r="E269" s="216" t="s">
        <v>395</v>
      </c>
      <c r="F269" s="217" t="s">
        <v>396</v>
      </c>
      <c r="G269" s="218" t="s">
        <v>225</v>
      </c>
      <c r="H269" s="219">
        <v>16.460000000000001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40</v>
      </c>
      <c r="O269" s="91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196</v>
      </c>
      <c r="AT269" s="227" t="s">
        <v>126</v>
      </c>
      <c r="AU269" s="227" t="s">
        <v>85</v>
      </c>
      <c r="AY269" s="17" t="s">
        <v>123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83</v>
      </c>
      <c r="BK269" s="228">
        <f>ROUND(I269*H269,2)</f>
        <v>0</v>
      </c>
      <c r="BL269" s="17" t="s">
        <v>196</v>
      </c>
      <c r="BM269" s="227" t="s">
        <v>397</v>
      </c>
    </row>
    <row r="270" s="12" customFormat="1" ht="22.8" customHeight="1">
      <c r="A270" s="12"/>
      <c r="B270" s="199"/>
      <c r="C270" s="200"/>
      <c r="D270" s="201" t="s">
        <v>74</v>
      </c>
      <c r="E270" s="213" t="s">
        <v>398</v>
      </c>
      <c r="F270" s="213" t="s">
        <v>399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SUM(P271:P275)</f>
        <v>0</v>
      </c>
      <c r="Q270" s="207"/>
      <c r="R270" s="208">
        <f>SUM(R271:R275)</f>
        <v>0</v>
      </c>
      <c r="S270" s="207"/>
      <c r="T270" s="209">
        <f>SUM(T271:T275)</f>
        <v>8.50624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85</v>
      </c>
      <c r="AT270" s="211" t="s">
        <v>74</v>
      </c>
      <c r="AU270" s="211" t="s">
        <v>83</v>
      </c>
      <c r="AY270" s="210" t="s">
        <v>123</v>
      </c>
      <c r="BK270" s="212">
        <f>SUM(BK271:BK275)</f>
        <v>0</v>
      </c>
    </row>
    <row r="271" s="2" customFormat="1" ht="37.8" customHeight="1">
      <c r="A271" s="38"/>
      <c r="B271" s="39"/>
      <c r="C271" s="215" t="s">
        <v>400</v>
      </c>
      <c r="D271" s="215" t="s">
        <v>126</v>
      </c>
      <c r="E271" s="216" t="s">
        <v>401</v>
      </c>
      <c r="F271" s="217" t="s">
        <v>402</v>
      </c>
      <c r="G271" s="218" t="s">
        <v>154</v>
      </c>
      <c r="H271" s="219">
        <v>201.52000000000001</v>
      </c>
      <c r="I271" s="220"/>
      <c r="J271" s="221">
        <f>ROUND(I271*H271,2)</f>
        <v>0</v>
      </c>
      <c r="K271" s="222"/>
      <c r="L271" s="44"/>
      <c r="M271" s="223" t="s">
        <v>1</v>
      </c>
      <c r="N271" s="224" t="s">
        <v>40</v>
      </c>
      <c r="O271" s="91"/>
      <c r="P271" s="225">
        <f>O271*H271</f>
        <v>0</v>
      </c>
      <c r="Q271" s="225">
        <v>0</v>
      </c>
      <c r="R271" s="225">
        <f>Q271*H271</f>
        <v>0</v>
      </c>
      <c r="S271" s="225">
        <v>0.032000000000000001</v>
      </c>
      <c r="T271" s="226">
        <f>S271*H271</f>
        <v>6.4486400000000001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196</v>
      </c>
      <c r="AT271" s="227" t="s">
        <v>126</v>
      </c>
      <c r="AU271" s="227" t="s">
        <v>85</v>
      </c>
      <c r="AY271" s="17" t="s">
        <v>123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83</v>
      </c>
      <c r="BK271" s="228">
        <f>ROUND(I271*H271,2)</f>
        <v>0</v>
      </c>
      <c r="BL271" s="17" t="s">
        <v>196</v>
      </c>
      <c r="BM271" s="227" t="s">
        <v>403</v>
      </c>
    </row>
    <row r="272" s="13" customFormat="1">
      <c r="A272" s="13"/>
      <c r="B272" s="229"/>
      <c r="C272" s="230"/>
      <c r="D272" s="231" t="s">
        <v>132</v>
      </c>
      <c r="E272" s="232" t="s">
        <v>1</v>
      </c>
      <c r="F272" s="233" t="s">
        <v>404</v>
      </c>
      <c r="G272" s="230"/>
      <c r="H272" s="234">
        <v>126.92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132</v>
      </c>
      <c r="AU272" s="240" t="s">
        <v>85</v>
      </c>
      <c r="AV272" s="13" t="s">
        <v>85</v>
      </c>
      <c r="AW272" s="13" t="s">
        <v>32</v>
      </c>
      <c r="AX272" s="13" t="s">
        <v>75</v>
      </c>
      <c r="AY272" s="240" t="s">
        <v>123</v>
      </c>
    </row>
    <row r="273" s="13" customFormat="1">
      <c r="A273" s="13"/>
      <c r="B273" s="229"/>
      <c r="C273" s="230"/>
      <c r="D273" s="231" t="s">
        <v>132</v>
      </c>
      <c r="E273" s="232" t="s">
        <v>1</v>
      </c>
      <c r="F273" s="233" t="s">
        <v>405</v>
      </c>
      <c r="G273" s="230"/>
      <c r="H273" s="234">
        <v>74.599999999999994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132</v>
      </c>
      <c r="AU273" s="240" t="s">
        <v>85</v>
      </c>
      <c r="AV273" s="13" t="s">
        <v>85</v>
      </c>
      <c r="AW273" s="13" t="s">
        <v>32</v>
      </c>
      <c r="AX273" s="13" t="s">
        <v>75</v>
      </c>
      <c r="AY273" s="240" t="s">
        <v>123</v>
      </c>
    </row>
    <row r="274" s="15" customFormat="1">
      <c r="A274" s="15"/>
      <c r="B274" s="262"/>
      <c r="C274" s="263"/>
      <c r="D274" s="231" t="s">
        <v>132</v>
      </c>
      <c r="E274" s="264" t="s">
        <v>1</v>
      </c>
      <c r="F274" s="265" t="s">
        <v>277</v>
      </c>
      <c r="G274" s="263"/>
      <c r="H274" s="266">
        <v>201.52000000000001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2" t="s">
        <v>132</v>
      </c>
      <c r="AU274" s="272" t="s">
        <v>85</v>
      </c>
      <c r="AV274" s="15" t="s">
        <v>130</v>
      </c>
      <c r="AW274" s="15" t="s">
        <v>32</v>
      </c>
      <c r="AX274" s="15" t="s">
        <v>83</v>
      </c>
      <c r="AY274" s="272" t="s">
        <v>123</v>
      </c>
    </row>
    <row r="275" s="2" customFormat="1" ht="37.8" customHeight="1">
      <c r="A275" s="38"/>
      <c r="B275" s="39"/>
      <c r="C275" s="215" t="s">
        <v>406</v>
      </c>
      <c r="D275" s="215" t="s">
        <v>126</v>
      </c>
      <c r="E275" s="216" t="s">
        <v>407</v>
      </c>
      <c r="F275" s="217" t="s">
        <v>408</v>
      </c>
      <c r="G275" s="218" t="s">
        <v>129</v>
      </c>
      <c r="H275" s="219">
        <v>64.299999999999997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40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0.032000000000000001</v>
      </c>
      <c r="T275" s="226">
        <f>S275*H275</f>
        <v>2.0575999999999999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196</v>
      </c>
      <c r="AT275" s="227" t="s">
        <v>126</v>
      </c>
      <c r="AU275" s="227" t="s">
        <v>85</v>
      </c>
      <c r="AY275" s="17" t="s">
        <v>123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83</v>
      </c>
      <c r="BK275" s="228">
        <f>ROUND(I275*H275,2)</f>
        <v>0</v>
      </c>
      <c r="BL275" s="17" t="s">
        <v>196</v>
      </c>
      <c r="BM275" s="227" t="s">
        <v>409</v>
      </c>
    </row>
    <row r="276" s="12" customFormat="1" ht="22.8" customHeight="1">
      <c r="A276" s="12"/>
      <c r="B276" s="199"/>
      <c r="C276" s="200"/>
      <c r="D276" s="201" t="s">
        <v>74</v>
      </c>
      <c r="E276" s="213" t="s">
        <v>410</v>
      </c>
      <c r="F276" s="213" t="s">
        <v>411</v>
      </c>
      <c r="G276" s="200"/>
      <c r="H276" s="200"/>
      <c r="I276" s="203"/>
      <c r="J276" s="214">
        <f>BK276</f>
        <v>0</v>
      </c>
      <c r="K276" s="200"/>
      <c r="L276" s="205"/>
      <c r="M276" s="206"/>
      <c r="N276" s="207"/>
      <c r="O276" s="207"/>
      <c r="P276" s="208">
        <f>SUM(P277:P456)</f>
        <v>0</v>
      </c>
      <c r="Q276" s="207"/>
      <c r="R276" s="208">
        <f>SUM(R277:R456)</f>
        <v>2.2125350999999998</v>
      </c>
      <c r="S276" s="207"/>
      <c r="T276" s="209">
        <f>SUM(T277:T456)</f>
        <v>0.85490999999999995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0" t="s">
        <v>85</v>
      </c>
      <c r="AT276" s="211" t="s">
        <v>74</v>
      </c>
      <c r="AU276" s="211" t="s">
        <v>83</v>
      </c>
      <c r="AY276" s="210" t="s">
        <v>123</v>
      </c>
      <c r="BK276" s="212">
        <f>SUM(BK277:BK456)</f>
        <v>0</v>
      </c>
    </row>
    <row r="277" s="2" customFormat="1" ht="16.5" customHeight="1">
      <c r="A277" s="38"/>
      <c r="B277" s="39"/>
      <c r="C277" s="215" t="s">
        <v>412</v>
      </c>
      <c r="D277" s="215" t="s">
        <v>126</v>
      </c>
      <c r="E277" s="216" t="s">
        <v>413</v>
      </c>
      <c r="F277" s="217" t="s">
        <v>414</v>
      </c>
      <c r="G277" s="218" t="s">
        <v>154</v>
      </c>
      <c r="H277" s="219">
        <v>15.800000000000001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40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0.00348</v>
      </c>
      <c r="T277" s="226">
        <f>S277*H277</f>
        <v>0.054984000000000005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196</v>
      </c>
      <c r="AT277" s="227" t="s">
        <v>126</v>
      </c>
      <c r="AU277" s="227" t="s">
        <v>85</v>
      </c>
      <c r="AY277" s="17" t="s">
        <v>123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83</v>
      </c>
      <c r="BK277" s="228">
        <f>ROUND(I277*H277,2)</f>
        <v>0</v>
      </c>
      <c r="BL277" s="17" t="s">
        <v>196</v>
      </c>
      <c r="BM277" s="227" t="s">
        <v>415</v>
      </c>
    </row>
    <row r="278" s="14" customFormat="1">
      <c r="A278" s="14"/>
      <c r="B278" s="252"/>
      <c r="C278" s="253"/>
      <c r="D278" s="231" t="s">
        <v>132</v>
      </c>
      <c r="E278" s="254" t="s">
        <v>1</v>
      </c>
      <c r="F278" s="255" t="s">
        <v>273</v>
      </c>
      <c r="G278" s="253"/>
      <c r="H278" s="254" t="s">
        <v>1</v>
      </c>
      <c r="I278" s="256"/>
      <c r="J278" s="253"/>
      <c r="K278" s="253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132</v>
      </c>
      <c r="AU278" s="261" t="s">
        <v>85</v>
      </c>
      <c r="AV278" s="14" t="s">
        <v>83</v>
      </c>
      <c r="AW278" s="14" t="s">
        <v>32</v>
      </c>
      <c r="AX278" s="14" t="s">
        <v>75</v>
      </c>
      <c r="AY278" s="261" t="s">
        <v>123</v>
      </c>
    </row>
    <row r="279" s="13" customFormat="1">
      <c r="A279" s="13"/>
      <c r="B279" s="229"/>
      <c r="C279" s="230"/>
      <c r="D279" s="231" t="s">
        <v>132</v>
      </c>
      <c r="E279" s="232" t="s">
        <v>1</v>
      </c>
      <c r="F279" s="233" t="s">
        <v>416</v>
      </c>
      <c r="G279" s="230"/>
      <c r="H279" s="234">
        <v>15.800000000000001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132</v>
      </c>
      <c r="AU279" s="240" t="s">
        <v>85</v>
      </c>
      <c r="AV279" s="13" t="s">
        <v>85</v>
      </c>
      <c r="AW279" s="13" t="s">
        <v>32</v>
      </c>
      <c r="AX279" s="13" t="s">
        <v>83</v>
      </c>
      <c r="AY279" s="240" t="s">
        <v>123</v>
      </c>
    </row>
    <row r="280" s="2" customFormat="1" ht="16.5" customHeight="1">
      <c r="A280" s="38"/>
      <c r="B280" s="39"/>
      <c r="C280" s="215" t="s">
        <v>417</v>
      </c>
      <c r="D280" s="215" t="s">
        <v>126</v>
      </c>
      <c r="E280" s="216" t="s">
        <v>418</v>
      </c>
      <c r="F280" s="217" t="s">
        <v>419</v>
      </c>
      <c r="G280" s="218" t="s">
        <v>154</v>
      </c>
      <c r="H280" s="219">
        <v>126.92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40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0.0016999999999999999</v>
      </c>
      <c r="T280" s="226">
        <f>S280*H280</f>
        <v>0.21576399999999998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196</v>
      </c>
      <c r="AT280" s="227" t="s">
        <v>126</v>
      </c>
      <c r="AU280" s="227" t="s">
        <v>85</v>
      </c>
      <c r="AY280" s="17" t="s">
        <v>123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83</v>
      </c>
      <c r="BK280" s="228">
        <f>ROUND(I280*H280,2)</f>
        <v>0</v>
      </c>
      <c r="BL280" s="17" t="s">
        <v>196</v>
      </c>
      <c r="BM280" s="227" t="s">
        <v>420</v>
      </c>
    </row>
    <row r="281" s="14" customFormat="1">
      <c r="A281" s="14"/>
      <c r="B281" s="252"/>
      <c r="C281" s="253"/>
      <c r="D281" s="231" t="s">
        <v>132</v>
      </c>
      <c r="E281" s="254" t="s">
        <v>1</v>
      </c>
      <c r="F281" s="255" t="s">
        <v>267</v>
      </c>
      <c r="G281" s="253"/>
      <c r="H281" s="254" t="s">
        <v>1</v>
      </c>
      <c r="I281" s="256"/>
      <c r="J281" s="253"/>
      <c r="K281" s="253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132</v>
      </c>
      <c r="AU281" s="261" t="s">
        <v>85</v>
      </c>
      <c r="AV281" s="14" t="s">
        <v>83</v>
      </c>
      <c r="AW281" s="14" t="s">
        <v>32</v>
      </c>
      <c r="AX281" s="14" t="s">
        <v>75</v>
      </c>
      <c r="AY281" s="261" t="s">
        <v>123</v>
      </c>
    </row>
    <row r="282" s="13" customFormat="1">
      <c r="A282" s="13"/>
      <c r="B282" s="229"/>
      <c r="C282" s="230"/>
      <c r="D282" s="231" t="s">
        <v>132</v>
      </c>
      <c r="E282" s="232" t="s">
        <v>1</v>
      </c>
      <c r="F282" s="233" t="s">
        <v>421</v>
      </c>
      <c r="G282" s="230"/>
      <c r="H282" s="234">
        <v>19.5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132</v>
      </c>
      <c r="AU282" s="240" t="s">
        <v>85</v>
      </c>
      <c r="AV282" s="13" t="s">
        <v>85</v>
      </c>
      <c r="AW282" s="13" t="s">
        <v>32</v>
      </c>
      <c r="AX282" s="13" t="s">
        <v>75</v>
      </c>
      <c r="AY282" s="240" t="s">
        <v>123</v>
      </c>
    </row>
    <row r="283" s="14" customFormat="1">
      <c r="A283" s="14"/>
      <c r="B283" s="252"/>
      <c r="C283" s="253"/>
      <c r="D283" s="231" t="s">
        <v>132</v>
      </c>
      <c r="E283" s="254" t="s">
        <v>1</v>
      </c>
      <c r="F283" s="255" t="s">
        <v>269</v>
      </c>
      <c r="G283" s="253"/>
      <c r="H283" s="254" t="s">
        <v>1</v>
      </c>
      <c r="I283" s="256"/>
      <c r="J283" s="253"/>
      <c r="K283" s="253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132</v>
      </c>
      <c r="AU283" s="261" t="s">
        <v>85</v>
      </c>
      <c r="AV283" s="14" t="s">
        <v>83</v>
      </c>
      <c r="AW283" s="14" t="s">
        <v>32</v>
      </c>
      <c r="AX283" s="14" t="s">
        <v>75</v>
      </c>
      <c r="AY283" s="261" t="s">
        <v>123</v>
      </c>
    </row>
    <row r="284" s="13" customFormat="1">
      <c r="A284" s="13"/>
      <c r="B284" s="229"/>
      <c r="C284" s="230"/>
      <c r="D284" s="231" t="s">
        <v>132</v>
      </c>
      <c r="E284" s="232" t="s">
        <v>1</v>
      </c>
      <c r="F284" s="233" t="s">
        <v>422</v>
      </c>
      <c r="G284" s="230"/>
      <c r="H284" s="234">
        <v>13.199999999999999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132</v>
      </c>
      <c r="AU284" s="240" t="s">
        <v>85</v>
      </c>
      <c r="AV284" s="13" t="s">
        <v>85</v>
      </c>
      <c r="AW284" s="13" t="s">
        <v>32</v>
      </c>
      <c r="AX284" s="13" t="s">
        <v>75</v>
      </c>
      <c r="AY284" s="240" t="s">
        <v>123</v>
      </c>
    </row>
    <row r="285" s="14" customFormat="1">
      <c r="A285" s="14"/>
      <c r="B285" s="252"/>
      <c r="C285" s="253"/>
      <c r="D285" s="231" t="s">
        <v>132</v>
      </c>
      <c r="E285" s="254" t="s">
        <v>1</v>
      </c>
      <c r="F285" s="255" t="s">
        <v>271</v>
      </c>
      <c r="G285" s="253"/>
      <c r="H285" s="254" t="s">
        <v>1</v>
      </c>
      <c r="I285" s="256"/>
      <c r="J285" s="253"/>
      <c r="K285" s="253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132</v>
      </c>
      <c r="AU285" s="261" t="s">
        <v>85</v>
      </c>
      <c r="AV285" s="14" t="s">
        <v>83</v>
      </c>
      <c r="AW285" s="14" t="s">
        <v>32</v>
      </c>
      <c r="AX285" s="14" t="s">
        <v>75</v>
      </c>
      <c r="AY285" s="261" t="s">
        <v>123</v>
      </c>
    </row>
    <row r="286" s="13" customFormat="1">
      <c r="A286" s="13"/>
      <c r="B286" s="229"/>
      <c r="C286" s="230"/>
      <c r="D286" s="231" t="s">
        <v>132</v>
      </c>
      <c r="E286" s="232" t="s">
        <v>1</v>
      </c>
      <c r="F286" s="233" t="s">
        <v>423</v>
      </c>
      <c r="G286" s="230"/>
      <c r="H286" s="234">
        <v>23.100000000000001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132</v>
      </c>
      <c r="AU286" s="240" t="s">
        <v>85</v>
      </c>
      <c r="AV286" s="13" t="s">
        <v>85</v>
      </c>
      <c r="AW286" s="13" t="s">
        <v>32</v>
      </c>
      <c r="AX286" s="13" t="s">
        <v>75</v>
      </c>
      <c r="AY286" s="240" t="s">
        <v>123</v>
      </c>
    </row>
    <row r="287" s="14" customFormat="1">
      <c r="A287" s="14"/>
      <c r="B287" s="252"/>
      <c r="C287" s="253"/>
      <c r="D287" s="231" t="s">
        <v>132</v>
      </c>
      <c r="E287" s="254" t="s">
        <v>1</v>
      </c>
      <c r="F287" s="255" t="s">
        <v>273</v>
      </c>
      <c r="G287" s="253"/>
      <c r="H287" s="254" t="s">
        <v>1</v>
      </c>
      <c r="I287" s="256"/>
      <c r="J287" s="253"/>
      <c r="K287" s="253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132</v>
      </c>
      <c r="AU287" s="261" t="s">
        <v>85</v>
      </c>
      <c r="AV287" s="14" t="s">
        <v>83</v>
      </c>
      <c r="AW287" s="14" t="s">
        <v>32</v>
      </c>
      <c r="AX287" s="14" t="s">
        <v>75</v>
      </c>
      <c r="AY287" s="261" t="s">
        <v>123</v>
      </c>
    </row>
    <row r="288" s="13" customFormat="1">
      <c r="A288" s="13"/>
      <c r="B288" s="229"/>
      <c r="C288" s="230"/>
      <c r="D288" s="231" t="s">
        <v>132</v>
      </c>
      <c r="E288" s="232" t="s">
        <v>1</v>
      </c>
      <c r="F288" s="233" t="s">
        <v>424</v>
      </c>
      <c r="G288" s="230"/>
      <c r="H288" s="234">
        <v>52.920000000000002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132</v>
      </c>
      <c r="AU288" s="240" t="s">
        <v>85</v>
      </c>
      <c r="AV288" s="13" t="s">
        <v>85</v>
      </c>
      <c r="AW288" s="13" t="s">
        <v>32</v>
      </c>
      <c r="AX288" s="13" t="s">
        <v>75</v>
      </c>
      <c r="AY288" s="240" t="s">
        <v>123</v>
      </c>
    </row>
    <row r="289" s="14" customFormat="1">
      <c r="A289" s="14"/>
      <c r="B289" s="252"/>
      <c r="C289" s="253"/>
      <c r="D289" s="231" t="s">
        <v>132</v>
      </c>
      <c r="E289" s="254" t="s">
        <v>1</v>
      </c>
      <c r="F289" s="255" t="s">
        <v>275</v>
      </c>
      <c r="G289" s="253"/>
      <c r="H289" s="254" t="s">
        <v>1</v>
      </c>
      <c r="I289" s="256"/>
      <c r="J289" s="253"/>
      <c r="K289" s="253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132</v>
      </c>
      <c r="AU289" s="261" t="s">
        <v>85</v>
      </c>
      <c r="AV289" s="14" t="s">
        <v>83</v>
      </c>
      <c r="AW289" s="14" t="s">
        <v>32</v>
      </c>
      <c r="AX289" s="14" t="s">
        <v>75</v>
      </c>
      <c r="AY289" s="261" t="s">
        <v>123</v>
      </c>
    </row>
    <row r="290" s="13" customFormat="1">
      <c r="A290" s="13"/>
      <c r="B290" s="229"/>
      <c r="C290" s="230"/>
      <c r="D290" s="231" t="s">
        <v>132</v>
      </c>
      <c r="E290" s="232" t="s">
        <v>1</v>
      </c>
      <c r="F290" s="233" t="s">
        <v>425</v>
      </c>
      <c r="G290" s="230"/>
      <c r="H290" s="234">
        <v>18.199999999999999</v>
      </c>
      <c r="I290" s="235"/>
      <c r="J290" s="230"/>
      <c r="K290" s="230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132</v>
      </c>
      <c r="AU290" s="240" t="s">
        <v>85</v>
      </c>
      <c r="AV290" s="13" t="s">
        <v>85</v>
      </c>
      <c r="AW290" s="13" t="s">
        <v>32</v>
      </c>
      <c r="AX290" s="13" t="s">
        <v>75</v>
      </c>
      <c r="AY290" s="240" t="s">
        <v>123</v>
      </c>
    </row>
    <row r="291" s="15" customFormat="1">
      <c r="A291" s="15"/>
      <c r="B291" s="262"/>
      <c r="C291" s="263"/>
      <c r="D291" s="231" t="s">
        <v>132</v>
      </c>
      <c r="E291" s="264" t="s">
        <v>1</v>
      </c>
      <c r="F291" s="265" t="s">
        <v>277</v>
      </c>
      <c r="G291" s="263"/>
      <c r="H291" s="266">
        <v>126.92</v>
      </c>
      <c r="I291" s="267"/>
      <c r="J291" s="263"/>
      <c r="K291" s="263"/>
      <c r="L291" s="268"/>
      <c r="M291" s="269"/>
      <c r="N291" s="270"/>
      <c r="O291" s="270"/>
      <c r="P291" s="270"/>
      <c r="Q291" s="270"/>
      <c r="R291" s="270"/>
      <c r="S291" s="270"/>
      <c r="T291" s="271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2" t="s">
        <v>132</v>
      </c>
      <c r="AU291" s="272" t="s">
        <v>85</v>
      </c>
      <c r="AV291" s="15" t="s">
        <v>130</v>
      </c>
      <c r="AW291" s="15" t="s">
        <v>32</v>
      </c>
      <c r="AX291" s="15" t="s">
        <v>83</v>
      </c>
      <c r="AY291" s="272" t="s">
        <v>123</v>
      </c>
    </row>
    <row r="292" s="2" customFormat="1" ht="21.75" customHeight="1">
      <c r="A292" s="38"/>
      <c r="B292" s="39"/>
      <c r="C292" s="215" t="s">
        <v>426</v>
      </c>
      <c r="D292" s="215" t="s">
        <v>126</v>
      </c>
      <c r="E292" s="216" t="s">
        <v>427</v>
      </c>
      <c r="F292" s="217" t="s">
        <v>428</v>
      </c>
      <c r="G292" s="218" t="s">
        <v>154</v>
      </c>
      <c r="H292" s="219">
        <v>74.599999999999994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40</v>
      </c>
      <c r="O292" s="91"/>
      <c r="P292" s="225">
        <f>O292*H292</f>
        <v>0</v>
      </c>
      <c r="Q292" s="225">
        <v>0</v>
      </c>
      <c r="R292" s="225">
        <f>Q292*H292</f>
        <v>0</v>
      </c>
      <c r="S292" s="225">
        <v>0.0017700000000000001</v>
      </c>
      <c r="T292" s="226">
        <f>S292*H292</f>
        <v>0.13204199999999999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196</v>
      </c>
      <c r="AT292" s="227" t="s">
        <v>126</v>
      </c>
      <c r="AU292" s="227" t="s">
        <v>85</v>
      </c>
      <c r="AY292" s="17" t="s">
        <v>123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83</v>
      </c>
      <c r="BK292" s="228">
        <f>ROUND(I292*H292,2)</f>
        <v>0</v>
      </c>
      <c r="BL292" s="17" t="s">
        <v>196</v>
      </c>
      <c r="BM292" s="227" t="s">
        <v>429</v>
      </c>
    </row>
    <row r="293" s="14" customFormat="1">
      <c r="A293" s="14"/>
      <c r="B293" s="252"/>
      <c r="C293" s="253"/>
      <c r="D293" s="231" t="s">
        <v>132</v>
      </c>
      <c r="E293" s="254" t="s">
        <v>1</v>
      </c>
      <c r="F293" s="255" t="s">
        <v>267</v>
      </c>
      <c r="G293" s="253"/>
      <c r="H293" s="254" t="s">
        <v>1</v>
      </c>
      <c r="I293" s="256"/>
      <c r="J293" s="253"/>
      <c r="K293" s="253"/>
      <c r="L293" s="257"/>
      <c r="M293" s="258"/>
      <c r="N293" s="259"/>
      <c r="O293" s="259"/>
      <c r="P293" s="259"/>
      <c r="Q293" s="259"/>
      <c r="R293" s="259"/>
      <c r="S293" s="259"/>
      <c r="T293" s="26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1" t="s">
        <v>132</v>
      </c>
      <c r="AU293" s="261" t="s">
        <v>85</v>
      </c>
      <c r="AV293" s="14" t="s">
        <v>83</v>
      </c>
      <c r="AW293" s="14" t="s">
        <v>32</v>
      </c>
      <c r="AX293" s="14" t="s">
        <v>75</v>
      </c>
      <c r="AY293" s="261" t="s">
        <v>123</v>
      </c>
    </row>
    <row r="294" s="13" customFormat="1">
      <c r="A294" s="13"/>
      <c r="B294" s="229"/>
      <c r="C294" s="230"/>
      <c r="D294" s="231" t="s">
        <v>132</v>
      </c>
      <c r="E294" s="232" t="s">
        <v>1</v>
      </c>
      <c r="F294" s="233" t="s">
        <v>430</v>
      </c>
      <c r="G294" s="230"/>
      <c r="H294" s="234">
        <v>8.1999999999999993</v>
      </c>
      <c r="I294" s="235"/>
      <c r="J294" s="230"/>
      <c r="K294" s="230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132</v>
      </c>
      <c r="AU294" s="240" t="s">
        <v>85</v>
      </c>
      <c r="AV294" s="13" t="s">
        <v>85</v>
      </c>
      <c r="AW294" s="13" t="s">
        <v>32</v>
      </c>
      <c r="AX294" s="13" t="s">
        <v>75</v>
      </c>
      <c r="AY294" s="240" t="s">
        <v>123</v>
      </c>
    </row>
    <row r="295" s="14" customFormat="1">
      <c r="A295" s="14"/>
      <c r="B295" s="252"/>
      <c r="C295" s="253"/>
      <c r="D295" s="231" t="s">
        <v>132</v>
      </c>
      <c r="E295" s="254" t="s">
        <v>1</v>
      </c>
      <c r="F295" s="255" t="s">
        <v>269</v>
      </c>
      <c r="G295" s="253"/>
      <c r="H295" s="254" t="s">
        <v>1</v>
      </c>
      <c r="I295" s="256"/>
      <c r="J295" s="253"/>
      <c r="K295" s="253"/>
      <c r="L295" s="257"/>
      <c r="M295" s="258"/>
      <c r="N295" s="259"/>
      <c r="O295" s="259"/>
      <c r="P295" s="259"/>
      <c r="Q295" s="259"/>
      <c r="R295" s="259"/>
      <c r="S295" s="259"/>
      <c r="T295" s="26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1" t="s">
        <v>132</v>
      </c>
      <c r="AU295" s="261" t="s">
        <v>85</v>
      </c>
      <c r="AV295" s="14" t="s">
        <v>83</v>
      </c>
      <c r="AW295" s="14" t="s">
        <v>32</v>
      </c>
      <c r="AX295" s="14" t="s">
        <v>75</v>
      </c>
      <c r="AY295" s="261" t="s">
        <v>123</v>
      </c>
    </row>
    <row r="296" s="13" customFormat="1">
      <c r="A296" s="13"/>
      <c r="B296" s="229"/>
      <c r="C296" s="230"/>
      <c r="D296" s="231" t="s">
        <v>132</v>
      </c>
      <c r="E296" s="232" t="s">
        <v>1</v>
      </c>
      <c r="F296" s="233" t="s">
        <v>431</v>
      </c>
      <c r="G296" s="230"/>
      <c r="H296" s="234">
        <v>13.4</v>
      </c>
      <c r="I296" s="235"/>
      <c r="J296" s="230"/>
      <c r="K296" s="230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132</v>
      </c>
      <c r="AU296" s="240" t="s">
        <v>85</v>
      </c>
      <c r="AV296" s="13" t="s">
        <v>85</v>
      </c>
      <c r="AW296" s="13" t="s">
        <v>32</v>
      </c>
      <c r="AX296" s="13" t="s">
        <v>75</v>
      </c>
      <c r="AY296" s="240" t="s">
        <v>123</v>
      </c>
    </row>
    <row r="297" s="14" customFormat="1">
      <c r="A297" s="14"/>
      <c r="B297" s="252"/>
      <c r="C297" s="253"/>
      <c r="D297" s="231" t="s">
        <v>132</v>
      </c>
      <c r="E297" s="254" t="s">
        <v>1</v>
      </c>
      <c r="F297" s="255" t="s">
        <v>271</v>
      </c>
      <c r="G297" s="253"/>
      <c r="H297" s="254" t="s">
        <v>1</v>
      </c>
      <c r="I297" s="256"/>
      <c r="J297" s="253"/>
      <c r="K297" s="253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132</v>
      </c>
      <c r="AU297" s="261" t="s">
        <v>85</v>
      </c>
      <c r="AV297" s="14" t="s">
        <v>83</v>
      </c>
      <c r="AW297" s="14" t="s">
        <v>32</v>
      </c>
      <c r="AX297" s="14" t="s">
        <v>75</v>
      </c>
      <c r="AY297" s="261" t="s">
        <v>123</v>
      </c>
    </row>
    <row r="298" s="13" customFormat="1">
      <c r="A298" s="13"/>
      <c r="B298" s="229"/>
      <c r="C298" s="230"/>
      <c r="D298" s="231" t="s">
        <v>132</v>
      </c>
      <c r="E298" s="232" t="s">
        <v>1</v>
      </c>
      <c r="F298" s="233" t="s">
        <v>432</v>
      </c>
      <c r="G298" s="230"/>
      <c r="H298" s="234">
        <v>10.1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132</v>
      </c>
      <c r="AU298" s="240" t="s">
        <v>85</v>
      </c>
      <c r="AV298" s="13" t="s">
        <v>85</v>
      </c>
      <c r="AW298" s="13" t="s">
        <v>32</v>
      </c>
      <c r="AX298" s="13" t="s">
        <v>75</v>
      </c>
      <c r="AY298" s="240" t="s">
        <v>123</v>
      </c>
    </row>
    <row r="299" s="14" customFormat="1">
      <c r="A299" s="14"/>
      <c r="B299" s="252"/>
      <c r="C299" s="253"/>
      <c r="D299" s="231" t="s">
        <v>132</v>
      </c>
      <c r="E299" s="254" t="s">
        <v>1</v>
      </c>
      <c r="F299" s="255" t="s">
        <v>273</v>
      </c>
      <c r="G299" s="253"/>
      <c r="H299" s="254" t="s">
        <v>1</v>
      </c>
      <c r="I299" s="256"/>
      <c r="J299" s="253"/>
      <c r="K299" s="253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132</v>
      </c>
      <c r="AU299" s="261" t="s">
        <v>85</v>
      </c>
      <c r="AV299" s="14" t="s">
        <v>83</v>
      </c>
      <c r="AW299" s="14" t="s">
        <v>32</v>
      </c>
      <c r="AX299" s="14" t="s">
        <v>75</v>
      </c>
      <c r="AY299" s="261" t="s">
        <v>123</v>
      </c>
    </row>
    <row r="300" s="13" customFormat="1">
      <c r="A300" s="13"/>
      <c r="B300" s="229"/>
      <c r="C300" s="230"/>
      <c r="D300" s="231" t="s">
        <v>132</v>
      </c>
      <c r="E300" s="232" t="s">
        <v>1</v>
      </c>
      <c r="F300" s="233" t="s">
        <v>433</v>
      </c>
      <c r="G300" s="230"/>
      <c r="H300" s="234">
        <v>8.4000000000000004</v>
      </c>
      <c r="I300" s="235"/>
      <c r="J300" s="230"/>
      <c r="K300" s="230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132</v>
      </c>
      <c r="AU300" s="240" t="s">
        <v>85</v>
      </c>
      <c r="AV300" s="13" t="s">
        <v>85</v>
      </c>
      <c r="AW300" s="13" t="s">
        <v>32</v>
      </c>
      <c r="AX300" s="13" t="s">
        <v>75</v>
      </c>
      <c r="AY300" s="240" t="s">
        <v>123</v>
      </c>
    </row>
    <row r="301" s="13" customFormat="1">
      <c r="A301" s="13"/>
      <c r="B301" s="229"/>
      <c r="C301" s="230"/>
      <c r="D301" s="231" t="s">
        <v>132</v>
      </c>
      <c r="E301" s="232" t="s">
        <v>1</v>
      </c>
      <c r="F301" s="233" t="s">
        <v>434</v>
      </c>
      <c r="G301" s="230"/>
      <c r="H301" s="234">
        <v>16.899999999999999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132</v>
      </c>
      <c r="AU301" s="240" t="s">
        <v>85</v>
      </c>
      <c r="AV301" s="13" t="s">
        <v>85</v>
      </c>
      <c r="AW301" s="13" t="s">
        <v>32</v>
      </c>
      <c r="AX301" s="13" t="s">
        <v>75</v>
      </c>
      <c r="AY301" s="240" t="s">
        <v>123</v>
      </c>
    </row>
    <row r="302" s="14" customFormat="1">
      <c r="A302" s="14"/>
      <c r="B302" s="252"/>
      <c r="C302" s="253"/>
      <c r="D302" s="231" t="s">
        <v>132</v>
      </c>
      <c r="E302" s="254" t="s">
        <v>1</v>
      </c>
      <c r="F302" s="255" t="s">
        <v>275</v>
      </c>
      <c r="G302" s="253"/>
      <c r="H302" s="254" t="s">
        <v>1</v>
      </c>
      <c r="I302" s="256"/>
      <c r="J302" s="253"/>
      <c r="K302" s="253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132</v>
      </c>
      <c r="AU302" s="261" t="s">
        <v>85</v>
      </c>
      <c r="AV302" s="14" t="s">
        <v>83</v>
      </c>
      <c r="AW302" s="14" t="s">
        <v>32</v>
      </c>
      <c r="AX302" s="14" t="s">
        <v>75</v>
      </c>
      <c r="AY302" s="261" t="s">
        <v>123</v>
      </c>
    </row>
    <row r="303" s="13" customFormat="1">
      <c r="A303" s="13"/>
      <c r="B303" s="229"/>
      <c r="C303" s="230"/>
      <c r="D303" s="231" t="s">
        <v>132</v>
      </c>
      <c r="E303" s="232" t="s">
        <v>1</v>
      </c>
      <c r="F303" s="233" t="s">
        <v>435</v>
      </c>
      <c r="G303" s="230"/>
      <c r="H303" s="234">
        <v>8.5999999999999996</v>
      </c>
      <c r="I303" s="235"/>
      <c r="J303" s="230"/>
      <c r="K303" s="230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132</v>
      </c>
      <c r="AU303" s="240" t="s">
        <v>85</v>
      </c>
      <c r="AV303" s="13" t="s">
        <v>85</v>
      </c>
      <c r="AW303" s="13" t="s">
        <v>32</v>
      </c>
      <c r="AX303" s="13" t="s">
        <v>75</v>
      </c>
      <c r="AY303" s="240" t="s">
        <v>123</v>
      </c>
    </row>
    <row r="304" s="13" customFormat="1">
      <c r="A304" s="13"/>
      <c r="B304" s="229"/>
      <c r="C304" s="230"/>
      <c r="D304" s="231" t="s">
        <v>132</v>
      </c>
      <c r="E304" s="232" t="s">
        <v>1</v>
      </c>
      <c r="F304" s="233" t="s">
        <v>164</v>
      </c>
      <c r="G304" s="230"/>
      <c r="H304" s="234">
        <v>9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132</v>
      </c>
      <c r="AU304" s="240" t="s">
        <v>85</v>
      </c>
      <c r="AV304" s="13" t="s">
        <v>85</v>
      </c>
      <c r="AW304" s="13" t="s">
        <v>32</v>
      </c>
      <c r="AX304" s="13" t="s">
        <v>75</v>
      </c>
      <c r="AY304" s="240" t="s">
        <v>123</v>
      </c>
    </row>
    <row r="305" s="15" customFormat="1">
      <c r="A305" s="15"/>
      <c r="B305" s="262"/>
      <c r="C305" s="263"/>
      <c r="D305" s="231" t="s">
        <v>132</v>
      </c>
      <c r="E305" s="264" t="s">
        <v>1</v>
      </c>
      <c r="F305" s="265" t="s">
        <v>277</v>
      </c>
      <c r="G305" s="263"/>
      <c r="H305" s="266">
        <v>74.599999999999994</v>
      </c>
      <c r="I305" s="267"/>
      <c r="J305" s="263"/>
      <c r="K305" s="263"/>
      <c r="L305" s="268"/>
      <c r="M305" s="269"/>
      <c r="N305" s="270"/>
      <c r="O305" s="270"/>
      <c r="P305" s="270"/>
      <c r="Q305" s="270"/>
      <c r="R305" s="270"/>
      <c r="S305" s="270"/>
      <c r="T305" s="271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2" t="s">
        <v>132</v>
      </c>
      <c r="AU305" s="272" t="s">
        <v>85</v>
      </c>
      <c r="AV305" s="15" t="s">
        <v>130</v>
      </c>
      <c r="AW305" s="15" t="s">
        <v>32</v>
      </c>
      <c r="AX305" s="15" t="s">
        <v>83</v>
      </c>
      <c r="AY305" s="272" t="s">
        <v>123</v>
      </c>
    </row>
    <row r="306" s="2" customFormat="1" ht="16.5" customHeight="1">
      <c r="A306" s="38"/>
      <c r="B306" s="39"/>
      <c r="C306" s="215" t="s">
        <v>436</v>
      </c>
      <c r="D306" s="215" t="s">
        <v>126</v>
      </c>
      <c r="E306" s="216" t="s">
        <v>437</v>
      </c>
      <c r="F306" s="217" t="s">
        <v>438</v>
      </c>
      <c r="G306" s="218" t="s">
        <v>154</v>
      </c>
      <c r="H306" s="219">
        <v>24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40</v>
      </c>
      <c r="O306" s="91"/>
      <c r="P306" s="225">
        <f>O306*H306</f>
        <v>0</v>
      </c>
      <c r="Q306" s="225">
        <v>0</v>
      </c>
      <c r="R306" s="225">
        <f>Q306*H306</f>
        <v>0</v>
      </c>
      <c r="S306" s="225">
        <v>0.00175</v>
      </c>
      <c r="T306" s="226">
        <f>S306*H306</f>
        <v>0.042000000000000003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196</v>
      </c>
      <c r="AT306" s="227" t="s">
        <v>126</v>
      </c>
      <c r="AU306" s="227" t="s">
        <v>85</v>
      </c>
      <c r="AY306" s="17" t="s">
        <v>123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83</v>
      </c>
      <c r="BK306" s="228">
        <f>ROUND(I306*H306,2)</f>
        <v>0</v>
      </c>
      <c r="BL306" s="17" t="s">
        <v>196</v>
      </c>
      <c r="BM306" s="227" t="s">
        <v>439</v>
      </c>
    </row>
    <row r="307" s="14" customFormat="1">
      <c r="A307" s="14"/>
      <c r="B307" s="252"/>
      <c r="C307" s="253"/>
      <c r="D307" s="231" t="s">
        <v>132</v>
      </c>
      <c r="E307" s="254" t="s">
        <v>1</v>
      </c>
      <c r="F307" s="255" t="s">
        <v>269</v>
      </c>
      <c r="G307" s="253"/>
      <c r="H307" s="254" t="s">
        <v>1</v>
      </c>
      <c r="I307" s="256"/>
      <c r="J307" s="253"/>
      <c r="K307" s="253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132</v>
      </c>
      <c r="AU307" s="261" t="s">
        <v>85</v>
      </c>
      <c r="AV307" s="14" t="s">
        <v>83</v>
      </c>
      <c r="AW307" s="14" t="s">
        <v>32</v>
      </c>
      <c r="AX307" s="14" t="s">
        <v>75</v>
      </c>
      <c r="AY307" s="261" t="s">
        <v>123</v>
      </c>
    </row>
    <row r="308" s="13" customFormat="1">
      <c r="A308" s="13"/>
      <c r="B308" s="229"/>
      <c r="C308" s="230"/>
      <c r="D308" s="231" t="s">
        <v>132</v>
      </c>
      <c r="E308" s="232" t="s">
        <v>1</v>
      </c>
      <c r="F308" s="233" t="s">
        <v>440</v>
      </c>
      <c r="G308" s="230"/>
      <c r="H308" s="234">
        <v>21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132</v>
      </c>
      <c r="AU308" s="240" t="s">
        <v>85</v>
      </c>
      <c r="AV308" s="13" t="s">
        <v>85</v>
      </c>
      <c r="AW308" s="13" t="s">
        <v>32</v>
      </c>
      <c r="AX308" s="13" t="s">
        <v>75</v>
      </c>
      <c r="AY308" s="240" t="s">
        <v>123</v>
      </c>
    </row>
    <row r="309" s="14" customFormat="1">
      <c r="A309" s="14"/>
      <c r="B309" s="252"/>
      <c r="C309" s="253"/>
      <c r="D309" s="231" t="s">
        <v>132</v>
      </c>
      <c r="E309" s="254" t="s">
        <v>1</v>
      </c>
      <c r="F309" s="255" t="s">
        <v>275</v>
      </c>
      <c r="G309" s="253"/>
      <c r="H309" s="254" t="s">
        <v>1</v>
      </c>
      <c r="I309" s="256"/>
      <c r="J309" s="253"/>
      <c r="K309" s="253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132</v>
      </c>
      <c r="AU309" s="261" t="s">
        <v>85</v>
      </c>
      <c r="AV309" s="14" t="s">
        <v>83</v>
      </c>
      <c r="AW309" s="14" t="s">
        <v>32</v>
      </c>
      <c r="AX309" s="14" t="s">
        <v>75</v>
      </c>
      <c r="AY309" s="261" t="s">
        <v>123</v>
      </c>
    </row>
    <row r="310" s="13" customFormat="1">
      <c r="A310" s="13"/>
      <c r="B310" s="229"/>
      <c r="C310" s="230"/>
      <c r="D310" s="231" t="s">
        <v>132</v>
      </c>
      <c r="E310" s="232" t="s">
        <v>1</v>
      </c>
      <c r="F310" s="233" t="s">
        <v>137</v>
      </c>
      <c r="G310" s="230"/>
      <c r="H310" s="234">
        <v>3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132</v>
      </c>
      <c r="AU310" s="240" t="s">
        <v>85</v>
      </c>
      <c r="AV310" s="13" t="s">
        <v>85</v>
      </c>
      <c r="AW310" s="13" t="s">
        <v>32</v>
      </c>
      <c r="AX310" s="13" t="s">
        <v>75</v>
      </c>
      <c r="AY310" s="240" t="s">
        <v>123</v>
      </c>
    </row>
    <row r="311" s="15" customFormat="1">
      <c r="A311" s="15"/>
      <c r="B311" s="262"/>
      <c r="C311" s="263"/>
      <c r="D311" s="231" t="s">
        <v>132</v>
      </c>
      <c r="E311" s="264" t="s">
        <v>1</v>
      </c>
      <c r="F311" s="265" t="s">
        <v>277</v>
      </c>
      <c r="G311" s="263"/>
      <c r="H311" s="266">
        <v>24</v>
      </c>
      <c r="I311" s="267"/>
      <c r="J311" s="263"/>
      <c r="K311" s="263"/>
      <c r="L311" s="268"/>
      <c r="M311" s="269"/>
      <c r="N311" s="270"/>
      <c r="O311" s="270"/>
      <c r="P311" s="270"/>
      <c r="Q311" s="270"/>
      <c r="R311" s="270"/>
      <c r="S311" s="270"/>
      <c r="T311" s="27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2" t="s">
        <v>132</v>
      </c>
      <c r="AU311" s="272" t="s">
        <v>85</v>
      </c>
      <c r="AV311" s="15" t="s">
        <v>130</v>
      </c>
      <c r="AW311" s="15" t="s">
        <v>32</v>
      </c>
      <c r="AX311" s="15" t="s">
        <v>83</v>
      </c>
      <c r="AY311" s="272" t="s">
        <v>123</v>
      </c>
    </row>
    <row r="312" s="2" customFormat="1" ht="33" customHeight="1">
      <c r="A312" s="38"/>
      <c r="B312" s="39"/>
      <c r="C312" s="215" t="s">
        <v>441</v>
      </c>
      <c r="D312" s="215" t="s">
        <v>126</v>
      </c>
      <c r="E312" s="216" t="s">
        <v>442</v>
      </c>
      <c r="F312" s="217" t="s">
        <v>443</v>
      </c>
      <c r="G312" s="218" t="s">
        <v>444</v>
      </c>
      <c r="H312" s="219">
        <v>6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40</v>
      </c>
      <c r="O312" s="91"/>
      <c r="P312" s="225">
        <f>O312*H312</f>
        <v>0</v>
      </c>
      <c r="Q312" s="225">
        <v>0</v>
      </c>
      <c r="R312" s="225">
        <f>Q312*H312</f>
        <v>0</v>
      </c>
      <c r="S312" s="225">
        <v>0.0018799999999999999</v>
      </c>
      <c r="T312" s="226">
        <f>S312*H312</f>
        <v>0.01128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196</v>
      </c>
      <c r="AT312" s="227" t="s">
        <v>126</v>
      </c>
      <c r="AU312" s="227" t="s">
        <v>85</v>
      </c>
      <c r="AY312" s="17" t="s">
        <v>123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83</v>
      </c>
      <c r="BK312" s="228">
        <f>ROUND(I312*H312,2)</f>
        <v>0</v>
      </c>
      <c r="BL312" s="17" t="s">
        <v>196</v>
      </c>
      <c r="BM312" s="227" t="s">
        <v>445</v>
      </c>
    </row>
    <row r="313" s="2" customFormat="1" ht="16.5" customHeight="1">
      <c r="A313" s="38"/>
      <c r="B313" s="39"/>
      <c r="C313" s="215" t="s">
        <v>446</v>
      </c>
      <c r="D313" s="215" t="s">
        <v>126</v>
      </c>
      <c r="E313" s="216" t="s">
        <v>447</v>
      </c>
      <c r="F313" s="217" t="s">
        <v>448</v>
      </c>
      <c r="G313" s="218" t="s">
        <v>154</v>
      </c>
      <c r="H313" s="219">
        <v>74.599999999999994</v>
      </c>
      <c r="I313" s="220"/>
      <c r="J313" s="221">
        <f>ROUND(I313*H313,2)</f>
        <v>0</v>
      </c>
      <c r="K313" s="222"/>
      <c r="L313" s="44"/>
      <c r="M313" s="223" t="s">
        <v>1</v>
      </c>
      <c r="N313" s="224" t="s">
        <v>40</v>
      </c>
      <c r="O313" s="91"/>
      <c r="P313" s="225">
        <f>O313*H313</f>
        <v>0</v>
      </c>
      <c r="Q313" s="225">
        <v>0</v>
      </c>
      <c r="R313" s="225">
        <f>Q313*H313</f>
        <v>0</v>
      </c>
      <c r="S313" s="225">
        <v>0.0025999999999999999</v>
      </c>
      <c r="T313" s="226">
        <f>S313*H313</f>
        <v>0.19395999999999997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7" t="s">
        <v>196</v>
      </c>
      <c r="AT313" s="227" t="s">
        <v>126</v>
      </c>
      <c r="AU313" s="227" t="s">
        <v>85</v>
      </c>
      <c r="AY313" s="17" t="s">
        <v>123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83</v>
      </c>
      <c r="BK313" s="228">
        <f>ROUND(I313*H313,2)</f>
        <v>0</v>
      </c>
      <c r="BL313" s="17" t="s">
        <v>196</v>
      </c>
      <c r="BM313" s="227" t="s">
        <v>449</v>
      </c>
    </row>
    <row r="314" s="14" customFormat="1">
      <c r="A314" s="14"/>
      <c r="B314" s="252"/>
      <c r="C314" s="253"/>
      <c r="D314" s="231" t="s">
        <v>132</v>
      </c>
      <c r="E314" s="254" t="s">
        <v>1</v>
      </c>
      <c r="F314" s="255" t="s">
        <v>267</v>
      </c>
      <c r="G314" s="253"/>
      <c r="H314" s="254" t="s">
        <v>1</v>
      </c>
      <c r="I314" s="256"/>
      <c r="J314" s="253"/>
      <c r="K314" s="253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132</v>
      </c>
      <c r="AU314" s="261" t="s">
        <v>85</v>
      </c>
      <c r="AV314" s="14" t="s">
        <v>83</v>
      </c>
      <c r="AW314" s="14" t="s">
        <v>32</v>
      </c>
      <c r="AX314" s="14" t="s">
        <v>75</v>
      </c>
      <c r="AY314" s="261" t="s">
        <v>123</v>
      </c>
    </row>
    <row r="315" s="13" customFormat="1">
      <c r="A315" s="13"/>
      <c r="B315" s="229"/>
      <c r="C315" s="230"/>
      <c r="D315" s="231" t="s">
        <v>132</v>
      </c>
      <c r="E315" s="232" t="s">
        <v>1</v>
      </c>
      <c r="F315" s="233" t="s">
        <v>430</v>
      </c>
      <c r="G315" s="230"/>
      <c r="H315" s="234">
        <v>8.1999999999999993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132</v>
      </c>
      <c r="AU315" s="240" t="s">
        <v>85</v>
      </c>
      <c r="AV315" s="13" t="s">
        <v>85</v>
      </c>
      <c r="AW315" s="13" t="s">
        <v>32</v>
      </c>
      <c r="AX315" s="13" t="s">
        <v>75</v>
      </c>
      <c r="AY315" s="240" t="s">
        <v>123</v>
      </c>
    </row>
    <row r="316" s="14" customFormat="1">
      <c r="A316" s="14"/>
      <c r="B316" s="252"/>
      <c r="C316" s="253"/>
      <c r="D316" s="231" t="s">
        <v>132</v>
      </c>
      <c r="E316" s="254" t="s">
        <v>1</v>
      </c>
      <c r="F316" s="255" t="s">
        <v>269</v>
      </c>
      <c r="G316" s="253"/>
      <c r="H316" s="254" t="s">
        <v>1</v>
      </c>
      <c r="I316" s="256"/>
      <c r="J316" s="253"/>
      <c r="K316" s="253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132</v>
      </c>
      <c r="AU316" s="261" t="s">
        <v>85</v>
      </c>
      <c r="AV316" s="14" t="s">
        <v>83</v>
      </c>
      <c r="AW316" s="14" t="s">
        <v>32</v>
      </c>
      <c r="AX316" s="14" t="s">
        <v>75</v>
      </c>
      <c r="AY316" s="261" t="s">
        <v>123</v>
      </c>
    </row>
    <row r="317" s="13" customFormat="1">
      <c r="A317" s="13"/>
      <c r="B317" s="229"/>
      <c r="C317" s="230"/>
      <c r="D317" s="231" t="s">
        <v>132</v>
      </c>
      <c r="E317" s="232" t="s">
        <v>1</v>
      </c>
      <c r="F317" s="233" t="s">
        <v>431</v>
      </c>
      <c r="G317" s="230"/>
      <c r="H317" s="234">
        <v>13.4</v>
      </c>
      <c r="I317" s="235"/>
      <c r="J317" s="230"/>
      <c r="K317" s="230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132</v>
      </c>
      <c r="AU317" s="240" t="s">
        <v>85</v>
      </c>
      <c r="AV317" s="13" t="s">
        <v>85</v>
      </c>
      <c r="AW317" s="13" t="s">
        <v>32</v>
      </c>
      <c r="AX317" s="13" t="s">
        <v>75</v>
      </c>
      <c r="AY317" s="240" t="s">
        <v>123</v>
      </c>
    </row>
    <row r="318" s="14" customFormat="1">
      <c r="A318" s="14"/>
      <c r="B318" s="252"/>
      <c r="C318" s="253"/>
      <c r="D318" s="231" t="s">
        <v>132</v>
      </c>
      <c r="E318" s="254" t="s">
        <v>1</v>
      </c>
      <c r="F318" s="255" t="s">
        <v>271</v>
      </c>
      <c r="G318" s="253"/>
      <c r="H318" s="254" t="s">
        <v>1</v>
      </c>
      <c r="I318" s="256"/>
      <c r="J318" s="253"/>
      <c r="K318" s="253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132</v>
      </c>
      <c r="AU318" s="261" t="s">
        <v>85</v>
      </c>
      <c r="AV318" s="14" t="s">
        <v>83</v>
      </c>
      <c r="AW318" s="14" t="s">
        <v>32</v>
      </c>
      <c r="AX318" s="14" t="s">
        <v>75</v>
      </c>
      <c r="AY318" s="261" t="s">
        <v>123</v>
      </c>
    </row>
    <row r="319" s="13" customFormat="1">
      <c r="A319" s="13"/>
      <c r="B319" s="229"/>
      <c r="C319" s="230"/>
      <c r="D319" s="231" t="s">
        <v>132</v>
      </c>
      <c r="E319" s="232" t="s">
        <v>1</v>
      </c>
      <c r="F319" s="233" t="s">
        <v>432</v>
      </c>
      <c r="G319" s="230"/>
      <c r="H319" s="234">
        <v>10.1</v>
      </c>
      <c r="I319" s="235"/>
      <c r="J319" s="230"/>
      <c r="K319" s="230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132</v>
      </c>
      <c r="AU319" s="240" t="s">
        <v>85</v>
      </c>
      <c r="AV319" s="13" t="s">
        <v>85</v>
      </c>
      <c r="AW319" s="13" t="s">
        <v>32</v>
      </c>
      <c r="AX319" s="13" t="s">
        <v>75</v>
      </c>
      <c r="AY319" s="240" t="s">
        <v>123</v>
      </c>
    </row>
    <row r="320" s="14" customFormat="1">
      <c r="A320" s="14"/>
      <c r="B320" s="252"/>
      <c r="C320" s="253"/>
      <c r="D320" s="231" t="s">
        <v>132</v>
      </c>
      <c r="E320" s="254" t="s">
        <v>1</v>
      </c>
      <c r="F320" s="255" t="s">
        <v>273</v>
      </c>
      <c r="G320" s="253"/>
      <c r="H320" s="254" t="s">
        <v>1</v>
      </c>
      <c r="I320" s="256"/>
      <c r="J320" s="253"/>
      <c r="K320" s="253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132</v>
      </c>
      <c r="AU320" s="261" t="s">
        <v>85</v>
      </c>
      <c r="AV320" s="14" t="s">
        <v>83</v>
      </c>
      <c r="AW320" s="14" t="s">
        <v>32</v>
      </c>
      <c r="AX320" s="14" t="s">
        <v>75</v>
      </c>
      <c r="AY320" s="261" t="s">
        <v>123</v>
      </c>
    </row>
    <row r="321" s="13" customFormat="1">
      <c r="A321" s="13"/>
      <c r="B321" s="229"/>
      <c r="C321" s="230"/>
      <c r="D321" s="231" t="s">
        <v>132</v>
      </c>
      <c r="E321" s="232" t="s">
        <v>1</v>
      </c>
      <c r="F321" s="233" t="s">
        <v>433</v>
      </c>
      <c r="G321" s="230"/>
      <c r="H321" s="234">
        <v>8.4000000000000004</v>
      </c>
      <c r="I321" s="235"/>
      <c r="J321" s="230"/>
      <c r="K321" s="230"/>
      <c r="L321" s="236"/>
      <c r="M321" s="237"/>
      <c r="N321" s="238"/>
      <c r="O321" s="238"/>
      <c r="P321" s="238"/>
      <c r="Q321" s="238"/>
      <c r="R321" s="238"/>
      <c r="S321" s="238"/>
      <c r="T321" s="23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0" t="s">
        <v>132</v>
      </c>
      <c r="AU321" s="240" t="s">
        <v>85</v>
      </c>
      <c r="AV321" s="13" t="s">
        <v>85</v>
      </c>
      <c r="AW321" s="13" t="s">
        <v>32</v>
      </c>
      <c r="AX321" s="13" t="s">
        <v>75</v>
      </c>
      <c r="AY321" s="240" t="s">
        <v>123</v>
      </c>
    </row>
    <row r="322" s="13" customFormat="1">
      <c r="A322" s="13"/>
      <c r="B322" s="229"/>
      <c r="C322" s="230"/>
      <c r="D322" s="231" t="s">
        <v>132</v>
      </c>
      <c r="E322" s="232" t="s">
        <v>1</v>
      </c>
      <c r="F322" s="233" t="s">
        <v>434</v>
      </c>
      <c r="G322" s="230"/>
      <c r="H322" s="234">
        <v>16.899999999999999</v>
      </c>
      <c r="I322" s="235"/>
      <c r="J322" s="230"/>
      <c r="K322" s="230"/>
      <c r="L322" s="236"/>
      <c r="M322" s="237"/>
      <c r="N322" s="238"/>
      <c r="O322" s="238"/>
      <c r="P322" s="238"/>
      <c r="Q322" s="238"/>
      <c r="R322" s="238"/>
      <c r="S322" s="238"/>
      <c r="T322" s="23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0" t="s">
        <v>132</v>
      </c>
      <c r="AU322" s="240" t="s">
        <v>85</v>
      </c>
      <c r="AV322" s="13" t="s">
        <v>85</v>
      </c>
      <c r="AW322" s="13" t="s">
        <v>32</v>
      </c>
      <c r="AX322" s="13" t="s">
        <v>75</v>
      </c>
      <c r="AY322" s="240" t="s">
        <v>123</v>
      </c>
    </row>
    <row r="323" s="14" customFormat="1">
      <c r="A323" s="14"/>
      <c r="B323" s="252"/>
      <c r="C323" s="253"/>
      <c r="D323" s="231" t="s">
        <v>132</v>
      </c>
      <c r="E323" s="254" t="s">
        <v>1</v>
      </c>
      <c r="F323" s="255" t="s">
        <v>275</v>
      </c>
      <c r="G323" s="253"/>
      <c r="H323" s="254" t="s">
        <v>1</v>
      </c>
      <c r="I323" s="256"/>
      <c r="J323" s="253"/>
      <c r="K323" s="253"/>
      <c r="L323" s="257"/>
      <c r="M323" s="258"/>
      <c r="N323" s="259"/>
      <c r="O323" s="259"/>
      <c r="P323" s="259"/>
      <c r="Q323" s="259"/>
      <c r="R323" s="259"/>
      <c r="S323" s="259"/>
      <c r="T323" s="26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1" t="s">
        <v>132</v>
      </c>
      <c r="AU323" s="261" t="s">
        <v>85</v>
      </c>
      <c r="AV323" s="14" t="s">
        <v>83</v>
      </c>
      <c r="AW323" s="14" t="s">
        <v>32</v>
      </c>
      <c r="AX323" s="14" t="s">
        <v>75</v>
      </c>
      <c r="AY323" s="261" t="s">
        <v>123</v>
      </c>
    </row>
    <row r="324" s="13" customFormat="1">
      <c r="A324" s="13"/>
      <c r="B324" s="229"/>
      <c r="C324" s="230"/>
      <c r="D324" s="231" t="s">
        <v>132</v>
      </c>
      <c r="E324" s="232" t="s">
        <v>1</v>
      </c>
      <c r="F324" s="233" t="s">
        <v>435</v>
      </c>
      <c r="G324" s="230"/>
      <c r="H324" s="234">
        <v>8.5999999999999996</v>
      </c>
      <c r="I324" s="235"/>
      <c r="J324" s="230"/>
      <c r="K324" s="230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132</v>
      </c>
      <c r="AU324" s="240" t="s">
        <v>85</v>
      </c>
      <c r="AV324" s="13" t="s">
        <v>85</v>
      </c>
      <c r="AW324" s="13" t="s">
        <v>32</v>
      </c>
      <c r="AX324" s="13" t="s">
        <v>75</v>
      </c>
      <c r="AY324" s="240" t="s">
        <v>123</v>
      </c>
    </row>
    <row r="325" s="13" customFormat="1">
      <c r="A325" s="13"/>
      <c r="B325" s="229"/>
      <c r="C325" s="230"/>
      <c r="D325" s="231" t="s">
        <v>132</v>
      </c>
      <c r="E325" s="232" t="s">
        <v>1</v>
      </c>
      <c r="F325" s="233" t="s">
        <v>164</v>
      </c>
      <c r="G325" s="230"/>
      <c r="H325" s="234">
        <v>9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132</v>
      </c>
      <c r="AU325" s="240" t="s">
        <v>85</v>
      </c>
      <c r="AV325" s="13" t="s">
        <v>85</v>
      </c>
      <c r="AW325" s="13" t="s">
        <v>32</v>
      </c>
      <c r="AX325" s="13" t="s">
        <v>75</v>
      </c>
      <c r="AY325" s="240" t="s">
        <v>123</v>
      </c>
    </row>
    <row r="326" s="15" customFormat="1">
      <c r="A326" s="15"/>
      <c r="B326" s="262"/>
      <c r="C326" s="263"/>
      <c r="D326" s="231" t="s">
        <v>132</v>
      </c>
      <c r="E326" s="264" t="s">
        <v>1</v>
      </c>
      <c r="F326" s="265" t="s">
        <v>277</v>
      </c>
      <c r="G326" s="263"/>
      <c r="H326" s="266">
        <v>74.599999999999994</v>
      </c>
      <c r="I326" s="267"/>
      <c r="J326" s="263"/>
      <c r="K326" s="263"/>
      <c r="L326" s="268"/>
      <c r="M326" s="269"/>
      <c r="N326" s="270"/>
      <c r="O326" s="270"/>
      <c r="P326" s="270"/>
      <c r="Q326" s="270"/>
      <c r="R326" s="270"/>
      <c r="S326" s="270"/>
      <c r="T326" s="27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2" t="s">
        <v>132</v>
      </c>
      <c r="AU326" s="272" t="s">
        <v>85</v>
      </c>
      <c r="AV326" s="15" t="s">
        <v>130</v>
      </c>
      <c r="AW326" s="15" t="s">
        <v>32</v>
      </c>
      <c r="AX326" s="15" t="s">
        <v>83</v>
      </c>
      <c r="AY326" s="272" t="s">
        <v>123</v>
      </c>
    </row>
    <row r="327" s="2" customFormat="1" ht="16.5" customHeight="1">
      <c r="A327" s="38"/>
      <c r="B327" s="39"/>
      <c r="C327" s="215" t="s">
        <v>450</v>
      </c>
      <c r="D327" s="215" t="s">
        <v>126</v>
      </c>
      <c r="E327" s="216" t="s">
        <v>451</v>
      </c>
      <c r="F327" s="217" t="s">
        <v>452</v>
      </c>
      <c r="G327" s="218" t="s">
        <v>154</v>
      </c>
      <c r="H327" s="219">
        <v>52</v>
      </c>
      <c r="I327" s="220"/>
      <c r="J327" s="221">
        <f>ROUND(I327*H327,2)</f>
        <v>0</v>
      </c>
      <c r="K327" s="222"/>
      <c r="L327" s="44"/>
      <c r="M327" s="223" t="s">
        <v>1</v>
      </c>
      <c r="N327" s="224" t="s">
        <v>40</v>
      </c>
      <c r="O327" s="91"/>
      <c r="P327" s="225">
        <f>O327*H327</f>
        <v>0</v>
      </c>
      <c r="Q327" s="225">
        <v>0</v>
      </c>
      <c r="R327" s="225">
        <f>Q327*H327</f>
        <v>0</v>
      </c>
      <c r="S327" s="225">
        <v>0.0039399999999999999</v>
      </c>
      <c r="T327" s="226">
        <f>S327*H327</f>
        <v>0.20488000000000001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196</v>
      </c>
      <c r="AT327" s="227" t="s">
        <v>126</v>
      </c>
      <c r="AU327" s="227" t="s">
        <v>85</v>
      </c>
      <c r="AY327" s="17" t="s">
        <v>123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83</v>
      </c>
      <c r="BK327" s="228">
        <f>ROUND(I327*H327,2)</f>
        <v>0</v>
      </c>
      <c r="BL327" s="17" t="s">
        <v>196</v>
      </c>
      <c r="BM327" s="227" t="s">
        <v>453</v>
      </c>
    </row>
    <row r="328" s="14" customFormat="1">
      <c r="A328" s="14"/>
      <c r="B328" s="252"/>
      <c r="C328" s="253"/>
      <c r="D328" s="231" t="s">
        <v>132</v>
      </c>
      <c r="E328" s="254" t="s">
        <v>1</v>
      </c>
      <c r="F328" s="255" t="s">
        <v>267</v>
      </c>
      <c r="G328" s="253"/>
      <c r="H328" s="254" t="s">
        <v>1</v>
      </c>
      <c r="I328" s="256"/>
      <c r="J328" s="253"/>
      <c r="K328" s="253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132</v>
      </c>
      <c r="AU328" s="261" t="s">
        <v>85</v>
      </c>
      <c r="AV328" s="14" t="s">
        <v>83</v>
      </c>
      <c r="AW328" s="14" t="s">
        <v>32</v>
      </c>
      <c r="AX328" s="14" t="s">
        <v>75</v>
      </c>
      <c r="AY328" s="261" t="s">
        <v>123</v>
      </c>
    </row>
    <row r="329" s="13" customFormat="1">
      <c r="A329" s="13"/>
      <c r="B329" s="229"/>
      <c r="C329" s="230"/>
      <c r="D329" s="231" t="s">
        <v>132</v>
      </c>
      <c r="E329" s="232" t="s">
        <v>1</v>
      </c>
      <c r="F329" s="233" t="s">
        <v>85</v>
      </c>
      <c r="G329" s="230"/>
      <c r="H329" s="234">
        <v>2</v>
      </c>
      <c r="I329" s="235"/>
      <c r="J329" s="230"/>
      <c r="K329" s="230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132</v>
      </c>
      <c r="AU329" s="240" t="s">
        <v>85</v>
      </c>
      <c r="AV329" s="13" t="s">
        <v>85</v>
      </c>
      <c r="AW329" s="13" t="s">
        <v>32</v>
      </c>
      <c r="AX329" s="13" t="s">
        <v>75</v>
      </c>
      <c r="AY329" s="240" t="s">
        <v>123</v>
      </c>
    </row>
    <row r="330" s="14" customFormat="1">
      <c r="A330" s="14"/>
      <c r="B330" s="252"/>
      <c r="C330" s="253"/>
      <c r="D330" s="231" t="s">
        <v>132</v>
      </c>
      <c r="E330" s="254" t="s">
        <v>1</v>
      </c>
      <c r="F330" s="255" t="s">
        <v>269</v>
      </c>
      <c r="G330" s="253"/>
      <c r="H330" s="254" t="s">
        <v>1</v>
      </c>
      <c r="I330" s="256"/>
      <c r="J330" s="253"/>
      <c r="K330" s="253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132</v>
      </c>
      <c r="AU330" s="261" t="s">
        <v>85</v>
      </c>
      <c r="AV330" s="14" t="s">
        <v>83</v>
      </c>
      <c r="AW330" s="14" t="s">
        <v>32</v>
      </c>
      <c r="AX330" s="14" t="s">
        <v>75</v>
      </c>
      <c r="AY330" s="261" t="s">
        <v>123</v>
      </c>
    </row>
    <row r="331" s="13" customFormat="1">
      <c r="A331" s="13"/>
      <c r="B331" s="229"/>
      <c r="C331" s="230"/>
      <c r="D331" s="231" t="s">
        <v>132</v>
      </c>
      <c r="E331" s="232" t="s">
        <v>1</v>
      </c>
      <c r="F331" s="233" t="s">
        <v>156</v>
      </c>
      <c r="G331" s="230"/>
      <c r="H331" s="234">
        <v>7</v>
      </c>
      <c r="I331" s="235"/>
      <c r="J331" s="230"/>
      <c r="K331" s="230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132</v>
      </c>
      <c r="AU331" s="240" t="s">
        <v>85</v>
      </c>
      <c r="AV331" s="13" t="s">
        <v>85</v>
      </c>
      <c r="AW331" s="13" t="s">
        <v>32</v>
      </c>
      <c r="AX331" s="13" t="s">
        <v>75</v>
      </c>
      <c r="AY331" s="240" t="s">
        <v>123</v>
      </c>
    </row>
    <row r="332" s="14" customFormat="1">
      <c r="A332" s="14"/>
      <c r="B332" s="252"/>
      <c r="C332" s="253"/>
      <c r="D332" s="231" t="s">
        <v>132</v>
      </c>
      <c r="E332" s="254" t="s">
        <v>1</v>
      </c>
      <c r="F332" s="255" t="s">
        <v>271</v>
      </c>
      <c r="G332" s="253"/>
      <c r="H332" s="254" t="s">
        <v>1</v>
      </c>
      <c r="I332" s="256"/>
      <c r="J332" s="253"/>
      <c r="K332" s="253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132</v>
      </c>
      <c r="AU332" s="261" t="s">
        <v>85</v>
      </c>
      <c r="AV332" s="14" t="s">
        <v>83</v>
      </c>
      <c r="AW332" s="14" t="s">
        <v>32</v>
      </c>
      <c r="AX332" s="14" t="s">
        <v>75</v>
      </c>
      <c r="AY332" s="261" t="s">
        <v>123</v>
      </c>
    </row>
    <row r="333" s="13" customFormat="1">
      <c r="A333" s="13"/>
      <c r="B333" s="229"/>
      <c r="C333" s="230"/>
      <c r="D333" s="231" t="s">
        <v>132</v>
      </c>
      <c r="E333" s="232" t="s">
        <v>1</v>
      </c>
      <c r="F333" s="233" t="s">
        <v>141</v>
      </c>
      <c r="G333" s="230"/>
      <c r="H333" s="234">
        <v>8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132</v>
      </c>
      <c r="AU333" s="240" t="s">
        <v>85</v>
      </c>
      <c r="AV333" s="13" t="s">
        <v>85</v>
      </c>
      <c r="AW333" s="13" t="s">
        <v>32</v>
      </c>
      <c r="AX333" s="13" t="s">
        <v>75</v>
      </c>
      <c r="AY333" s="240" t="s">
        <v>123</v>
      </c>
    </row>
    <row r="334" s="14" customFormat="1">
      <c r="A334" s="14"/>
      <c r="B334" s="252"/>
      <c r="C334" s="253"/>
      <c r="D334" s="231" t="s">
        <v>132</v>
      </c>
      <c r="E334" s="254" t="s">
        <v>1</v>
      </c>
      <c r="F334" s="255" t="s">
        <v>273</v>
      </c>
      <c r="G334" s="253"/>
      <c r="H334" s="254" t="s">
        <v>1</v>
      </c>
      <c r="I334" s="256"/>
      <c r="J334" s="253"/>
      <c r="K334" s="253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132</v>
      </c>
      <c r="AU334" s="261" t="s">
        <v>85</v>
      </c>
      <c r="AV334" s="14" t="s">
        <v>83</v>
      </c>
      <c r="AW334" s="14" t="s">
        <v>32</v>
      </c>
      <c r="AX334" s="14" t="s">
        <v>75</v>
      </c>
      <c r="AY334" s="261" t="s">
        <v>123</v>
      </c>
    </row>
    <row r="335" s="13" customFormat="1">
      <c r="A335" s="13"/>
      <c r="B335" s="229"/>
      <c r="C335" s="230"/>
      <c r="D335" s="231" t="s">
        <v>132</v>
      </c>
      <c r="E335" s="232" t="s">
        <v>1</v>
      </c>
      <c r="F335" s="233" t="s">
        <v>454</v>
      </c>
      <c r="G335" s="230"/>
      <c r="H335" s="234">
        <v>21</v>
      </c>
      <c r="I335" s="235"/>
      <c r="J335" s="230"/>
      <c r="K335" s="230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132</v>
      </c>
      <c r="AU335" s="240" t="s">
        <v>85</v>
      </c>
      <c r="AV335" s="13" t="s">
        <v>85</v>
      </c>
      <c r="AW335" s="13" t="s">
        <v>32</v>
      </c>
      <c r="AX335" s="13" t="s">
        <v>75</v>
      </c>
      <c r="AY335" s="240" t="s">
        <v>123</v>
      </c>
    </row>
    <row r="336" s="14" customFormat="1">
      <c r="A336" s="14"/>
      <c r="B336" s="252"/>
      <c r="C336" s="253"/>
      <c r="D336" s="231" t="s">
        <v>132</v>
      </c>
      <c r="E336" s="254" t="s">
        <v>1</v>
      </c>
      <c r="F336" s="255" t="s">
        <v>275</v>
      </c>
      <c r="G336" s="253"/>
      <c r="H336" s="254" t="s">
        <v>1</v>
      </c>
      <c r="I336" s="256"/>
      <c r="J336" s="253"/>
      <c r="K336" s="253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132</v>
      </c>
      <c r="AU336" s="261" t="s">
        <v>85</v>
      </c>
      <c r="AV336" s="14" t="s">
        <v>83</v>
      </c>
      <c r="AW336" s="14" t="s">
        <v>32</v>
      </c>
      <c r="AX336" s="14" t="s">
        <v>75</v>
      </c>
      <c r="AY336" s="261" t="s">
        <v>123</v>
      </c>
    </row>
    <row r="337" s="13" customFormat="1">
      <c r="A337" s="13"/>
      <c r="B337" s="229"/>
      <c r="C337" s="230"/>
      <c r="D337" s="231" t="s">
        <v>132</v>
      </c>
      <c r="E337" s="232" t="s">
        <v>1</v>
      </c>
      <c r="F337" s="233" t="s">
        <v>455</v>
      </c>
      <c r="G337" s="230"/>
      <c r="H337" s="234">
        <v>14</v>
      </c>
      <c r="I337" s="235"/>
      <c r="J337" s="230"/>
      <c r="K337" s="230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132</v>
      </c>
      <c r="AU337" s="240" t="s">
        <v>85</v>
      </c>
      <c r="AV337" s="13" t="s">
        <v>85</v>
      </c>
      <c r="AW337" s="13" t="s">
        <v>32</v>
      </c>
      <c r="AX337" s="13" t="s">
        <v>75</v>
      </c>
      <c r="AY337" s="240" t="s">
        <v>123</v>
      </c>
    </row>
    <row r="338" s="15" customFormat="1">
      <c r="A338" s="15"/>
      <c r="B338" s="262"/>
      <c r="C338" s="263"/>
      <c r="D338" s="231" t="s">
        <v>132</v>
      </c>
      <c r="E338" s="264" t="s">
        <v>1</v>
      </c>
      <c r="F338" s="265" t="s">
        <v>277</v>
      </c>
      <c r="G338" s="263"/>
      <c r="H338" s="266">
        <v>52</v>
      </c>
      <c r="I338" s="267"/>
      <c r="J338" s="263"/>
      <c r="K338" s="263"/>
      <c r="L338" s="268"/>
      <c r="M338" s="269"/>
      <c r="N338" s="270"/>
      <c r="O338" s="270"/>
      <c r="P338" s="270"/>
      <c r="Q338" s="270"/>
      <c r="R338" s="270"/>
      <c r="S338" s="270"/>
      <c r="T338" s="271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2" t="s">
        <v>132</v>
      </c>
      <c r="AU338" s="272" t="s">
        <v>85</v>
      </c>
      <c r="AV338" s="15" t="s">
        <v>130</v>
      </c>
      <c r="AW338" s="15" t="s">
        <v>32</v>
      </c>
      <c r="AX338" s="15" t="s">
        <v>83</v>
      </c>
      <c r="AY338" s="272" t="s">
        <v>123</v>
      </c>
    </row>
    <row r="339" s="2" customFormat="1" ht="16.5" customHeight="1">
      <c r="A339" s="38"/>
      <c r="B339" s="39"/>
      <c r="C339" s="215" t="s">
        <v>456</v>
      </c>
      <c r="D339" s="215" t="s">
        <v>126</v>
      </c>
      <c r="E339" s="216" t="s">
        <v>457</v>
      </c>
      <c r="F339" s="217" t="s">
        <v>458</v>
      </c>
      <c r="G339" s="218" t="s">
        <v>154</v>
      </c>
      <c r="H339" s="219">
        <v>74.599999999999994</v>
      </c>
      <c r="I339" s="220"/>
      <c r="J339" s="221">
        <f>ROUND(I339*H339,2)</f>
        <v>0</v>
      </c>
      <c r="K339" s="222"/>
      <c r="L339" s="44"/>
      <c r="M339" s="223" t="s">
        <v>1</v>
      </c>
      <c r="N339" s="224" t="s">
        <v>40</v>
      </c>
      <c r="O339" s="91"/>
      <c r="P339" s="225">
        <f>O339*H339</f>
        <v>0</v>
      </c>
      <c r="Q339" s="225">
        <v>0.00060999999999999997</v>
      </c>
      <c r="R339" s="225">
        <f>Q339*H339</f>
        <v>0.045505999999999998</v>
      </c>
      <c r="S339" s="225">
        <v>0</v>
      </c>
      <c r="T339" s="22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7" t="s">
        <v>196</v>
      </c>
      <c r="AT339" s="227" t="s">
        <v>126</v>
      </c>
      <c r="AU339" s="227" t="s">
        <v>85</v>
      </c>
      <c r="AY339" s="17" t="s">
        <v>123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83</v>
      </c>
      <c r="BK339" s="228">
        <f>ROUND(I339*H339,2)</f>
        <v>0</v>
      </c>
      <c r="BL339" s="17" t="s">
        <v>196</v>
      </c>
      <c r="BM339" s="227" t="s">
        <v>459</v>
      </c>
    </row>
    <row r="340" s="14" customFormat="1">
      <c r="A340" s="14"/>
      <c r="B340" s="252"/>
      <c r="C340" s="253"/>
      <c r="D340" s="231" t="s">
        <v>132</v>
      </c>
      <c r="E340" s="254" t="s">
        <v>1</v>
      </c>
      <c r="F340" s="255" t="s">
        <v>267</v>
      </c>
      <c r="G340" s="253"/>
      <c r="H340" s="254" t="s">
        <v>1</v>
      </c>
      <c r="I340" s="256"/>
      <c r="J340" s="253"/>
      <c r="K340" s="253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132</v>
      </c>
      <c r="AU340" s="261" t="s">
        <v>85</v>
      </c>
      <c r="AV340" s="14" t="s">
        <v>83</v>
      </c>
      <c r="AW340" s="14" t="s">
        <v>32</v>
      </c>
      <c r="AX340" s="14" t="s">
        <v>75</v>
      </c>
      <c r="AY340" s="261" t="s">
        <v>123</v>
      </c>
    </row>
    <row r="341" s="13" customFormat="1">
      <c r="A341" s="13"/>
      <c r="B341" s="229"/>
      <c r="C341" s="230"/>
      <c r="D341" s="231" t="s">
        <v>132</v>
      </c>
      <c r="E341" s="232" t="s">
        <v>1</v>
      </c>
      <c r="F341" s="233" t="s">
        <v>430</v>
      </c>
      <c r="G341" s="230"/>
      <c r="H341" s="234">
        <v>8.1999999999999993</v>
      </c>
      <c r="I341" s="235"/>
      <c r="J341" s="230"/>
      <c r="K341" s="230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132</v>
      </c>
      <c r="AU341" s="240" t="s">
        <v>85</v>
      </c>
      <c r="AV341" s="13" t="s">
        <v>85</v>
      </c>
      <c r="AW341" s="13" t="s">
        <v>32</v>
      </c>
      <c r="AX341" s="13" t="s">
        <v>75</v>
      </c>
      <c r="AY341" s="240" t="s">
        <v>123</v>
      </c>
    </row>
    <row r="342" s="14" customFormat="1">
      <c r="A342" s="14"/>
      <c r="B342" s="252"/>
      <c r="C342" s="253"/>
      <c r="D342" s="231" t="s">
        <v>132</v>
      </c>
      <c r="E342" s="254" t="s">
        <v>1</v>
      </c>
      <c r="F342" s="255" t="s">
        <v>269</v>
      </c>
      <c r="G342" s="253"/>
      <c r="H342" s="254" t="s">
        <v>1</v>
      </c>
      <c r="I342" s="256"/>
      <c r="J342" s="253"/>
      <c r="K342" s="253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132</v>
      </c>
      <c r="AU342" s="261" t="s">
        <v>85</v>
      </c>
      <c r="AV342" s="14" t="s">
        <v>83</v>
      </c>
      <c r="AW342" s="14" t="s">
        <v>32</v>
      </c>
      <c r="AX342" s="14" t="s">
        <v>75</v>
      </c>
      <c r="AY342" s="261" t="s">
        <v>123</v>
      </c>
    </row>
    <row r="343" s="13" customFormat="1">
      <c r="A343" s="13"/>
      <c r="B343" s="229"/>
      <c r="C343" s="230"/>
      <c r="D343" s="231" t="s">
        <v>132</v>
      </c>
      <c r="E343" s="232" t="s">
        <v>1</v>
      </c>
      <c r="F343" s="233" t="s">
        <v>431</v>
      </c>
      <c r="G343" s="230"/>
      <c r="H343" s="234">
        <v>13.4</v>
      </c>
      <c r="I343" s="235"/>
      <c r="J343" s="230"/>
      <c r="K343" s="230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132</v>
      </c>
      <c r="AU343" s="240" t="s">
        <v>85</v>
      </c>
      <c r="AV343" s="13" t="s">
        <v>85</v>
      </c>
      <c r="AW343" s="13" t="s">
        <v>32</v>
      </c>
      <c r="AX343" s="13" t="s">
        <v>75</v>
      </c>
      <c r="AY343" s="240" t="s">
        <v>123</v>
      </c>
    </row>
    <row r="344" s="14" customFormat="1">
      <c r="A344" s="14"/>
      <c r="B344" s="252"/>
      <c r="C344" s="253"/>
      <c r="D344" s="231" t="s">
        <v>132</v>
      </c>
      <c r="E344" s="254" t="s">
        <v>1</v>
      </c>
      <c r="F344" s="255" t="s">
        <v>271</v>
      </c>
      <c r="G344" s="253"/>
      <c r="H344" s="254" t="s">
        <v>1</v>
      </c>
      <c r="I344" s="256"/>
      <c r="J344" s="253"/>
      <c r="K344" s="253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132</v>
      </c>
      <c r="AU344" s="261" t="s">
        <v>85</v>
      </c>
      <c r="AV344" s="14" t="s">
        <v>83</v>
      </c>
      <c r="AW344" s="14" t="s">
        <v>32</v>
      </c>
      <c r="AX344" s="14" t="s">
        <v>75</v>
      </c>
      <c r="AY344" s="261" t="s">
        <v>123</v>
      </c>
    </row>
    <row r="345" s="13" customFormat="1">
      <c r="A345" s="13"/>
      <c r="B345" s="229"/>
      <c r="C345" s="230"/>
      <c r="D345" s="231" t="s">
        <v>132</v>
      </c>
      <c r="E345" s="232" t="s">
        <v>1</v>
      </c>
      <c r="F345" s="233" t="s">
        <v>432</v>
      </c>
      <c r="G345" s="230"/>
      <c r="H345" s="234">
        <v>10.1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132</v>
      </c>
      <c r="AU345" s="240" t="s">
        <v>85</v>
      </c>
      <c r="AV345" s="13" t="s">
        <v>85</v>
      </c>
      <c r="AW345" s="13" t="s">
        <v>32</v>
      </c>
      <c r="AX345" s="13" t="s">
        <v>75</v>
      </c>
      <c r="AY345" s="240" t="s">
        <v>123</v>
      </c>
    </row>
    <row r="346" s="14" customFormat="1">
      <c r="A346" s="14"/>
      <c r="B346" s="252"/>
      <c r="C346" s="253"/>
      <c r="D346" s="231" t="s">
        <v>132</v>
      </c>
      <c r="E346" s="254" t="s">
        <v>1</v>
      </c>
      <c r="F346" s="255" t="s">
        <v>273</v>
      </c>
      <c r="G346" s="253"/>
      <c r="H346" s="254" t="s">
        <v>1</v>
      </c>
      <c r="I346" s="256"/>
      <c r="J346" s="253"/>
      <c r="K346" s="253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132</v>
      </c>
      <c r="AU346" s="261" t="s">
        <v>85</v>
      </c>
      <c r="AV346" s="14" t="s">
        <v>83</v>
      </c>
      <c r="AW346" s="14" t="s">
        <v>32</v>
      </c>
      <c r="AX346" s="14" t="s">
        <v>75</v>
      </c>
      <c r="AY346" s="261" t="s">
        <v>123</v>
      </c>
    </row>
    <row r="347" s="13" customFormat="1">
      <c r="A347" s="13"/>
      <c r="B347" s="229"/>
      <c r="C347" s="230"/>
      <c r="D347" s="231" t="s">
        <v>132</v>
      </c>
      <c r="E347" s="232" t="s">
        <v>1</v>
      </c>
      <c r="F347" s="233" t="s">
        <v>433</v>
      </c>
      <c r="G347" s="230"/>
      <c r="H347" s="234">
        <v>8.4000000000000004</v>
      </c>
      <c r="I347" s="235"/>
      <c r="J347" s="230"/>
      <c r="K347" s="230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132</v>
      </c>
      <c r="AU347" s="240" t="s">
        <v>85</v>
      </c>
      <c r="AV347" s="13" t="s">
        <v>85</v>
      </c>
      <c r="AW347" s="13" t="s">
        <v>32</v>
      </c>
      <c r="AX347" s="13" t="s">
        <v>75</v>
      </c>
      <c r="AY347" s="240" t="s">
        <v>123</v>
      </c>
    </row>
    <row r="348" s="13" customFormat="1">
      <c r="A348" s="13"/>
      <c r="B348" s="229"/>
      <c r="C348" s="230"/>
      <c r="D348" s="231" t="s">
        <v>132</v>
      </c>
      <c r="E348" s="232" t="s">
        <v>1</v>
      </c>
      <c r="F348" s="233" t="s">
        <v>434</v>
      </c>
      <c r="G348" s="230"/>
      <c r="H348" s="234">
        <v>16.899999999999999</v>
      </c>
      <c r="I348" s="235"/>
      <c r="J348" s="230"/>
      <c r="K348" s="230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132</v>
      </c>
      <c r="AU348" s="240" t="s">
        <v>85</v>
      </c>
      <c r="AV348" s="13" t="s">
        <v>85</v>
      </c>
      <c r="AW348" s="13" t="s">
        <v>32</v>
      </c>
      <c r="AX348" s="13" t="s">
        <v>75</v>
      </c>
      <c r="AY348" s="240" t="s">
        <v>123</v>
      </c>
    </row>
    <row r="349" s="14" customFormat="1">
      <c r="A349" s="14"/>
      <c r="B349" s="252"/>
      <c r="C349" s="253"/>
      <c r="D349" s="231" t="s">
        <v>132</v>
      </c>
      <c r="E349" s="254" t="s">
        <v>1</v>
      </c>
      <c r="F349" s="255" t="s">
        <v>275</v>
      </c>
      <c r="G349" s="253"/>
      <c r="H349" s="254" t="s">
        <v>1</v>
      </c>
      <c r="I349" s="256"/>
      <c r="J349" s="253"/>
      <c r="K349" s="253"/>
      <c r="L349" s="257"/>
      <c r="M349" s="258"/>
      <c r="N349" s="259"/>
      <c r="O349" s="259"/>
      <c r="P349" s="259"/>
      <c r="Q349" s="259"/>
      <c r="R349" s="259"/>
      <c r="S349" s="259"/>
      <c r="T349" s="26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1" t="s">
        <v>132</v>
      </c>
      <c r="AU349" s="261" t="s">
        <v>85</v>
      </c>
      <c r="AV349" s="14" t="s">
        <v>83</v>
      </c>
      <c r="AW349" s="14" t="s">
        <v>32</v>
      </c>
      <c r="AX349" s="14" t="s">
        <v>75</v>
      </c>
      <c r="AY349" s="261" t="s">
        <v>123</v>
      </c>
    </row>
    <row r="350" s="13" customFormat="1">
      <c r="A350" s="13"/>
      <c r="B350" s="229"/>
      <c r="C350" s="230"/>
      <c r="D350" s="231" t="s">
        <v>132</v>
      </c>
      <c r="E350" s="232" t="s">
        <v>1</v>
      </c>
      <c r="F350" s="233" t="s">
        <v>435</v>
      </c>
      <c r="G350" s="230"/>
      <c r="H350" s="234">
        <v>8.5999999999999996</v>
      </c>
      <c r="I350" s="235"/>
      <c r="J350" s="230"/>
      <c r="K350" s="230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132</v>
      </c>
      <c r="AU350" s="240" t="s">
        <v>85</v>
      </c>
      <c r="AV350" s="13" t="s">
        <v>85</v>
      </c>
      <c r="AW350" s="13" t="s">
        <v>32</v>
      </c>
      <c r="AX350" s="13" t="s">
        <v>75</v>
      </c>
      <c r="AY350" s="240" t="s">
        <v>123</v>
      </c>
    </row>
    <row r="351" s="13" customFormat="1">
      <c r="A351" s="13"/>
      <c r="B351" s="229"/>
      <c r="C351" s="230"/>
      <c r="D351" s="231" t="s">
        <v>132</v>
      </c>
      <c r="E351" s="232" t="s">
        <v>1</v>
      </c>
      <c r="F351" s="233" t="s">
        <v>164</v>
      </c>
      <c r="G351" s="230"/>
      <c r="H351" s="234">
        <v>9</v>
      </c>
      <c r="I351" s="235"/>
      <c r="J351" s="230"/>
      <c r="K351" s="230"/>
      <c r="L351" s="236"/>
      <c r="M351" s="237"/>
      <c r="N351" s="238"/>
      <c r="O351" s="238"/>
      <c r="P351" s="238"/>
      <c r="Q351" s="238"/>
      <c r="R351" s="238"/>
      <c r="S351" s="238"/>
      <c r="T351" s="23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0" t="s">
        <v>132</v>
      </c>
      <c r="AU351" s="240" t="s">
        <v>85</v>
      </c>
      <c r="AV351" s="13" t="s">
        <v>85</v>
      </c>
      <c r="AW351" s="13" t="s">
        <v>32</v>
      </c>
      <c r="AX351" s="13" t="s">
        <v>75</v>
      </c>
      <c r="AY351" s="240" t="s">
        <v>123</v>
      </c>
    </row>
    <row r="352" s="15" customFormat="1">
      <c r="A352" s="15"/>
      <c r="B352" s="262"/>
      <c r="C352" s="263"/>
      <c r="D352" s="231" t="s">
        <v>132</v>
      </c>
      <c r="E352" s="264" t="s">
        <v>1</v>
      </c>
      <c r="F352" s="265" t="s">
        <v>277</v>
      </c>
      <c r="G352" s="263"/>
      <c r="H352" s="266">
        <v>74.599999999999994</v>
      </c>
      <c r="I352" s="267"/>
      <c r="J352" s="263"/>
      <c r="K352" s="263"/>
      <c r="L352" s="268"/>
      <c r="M352" s="269"/>
      <c r="N352" s="270"/>
      <c r="O352" s="270"/>
      <c r="P352" s="270"/>
      <c r="Q352" s="270"/>
      <c r="R352" s="270"/>
      <c r="S352" s="270"/>
      <c r="T352" s="27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2" t="s">
        <v>132</v>
      </c>
      <c r="AU352" s="272" t="s">
        <v>85</v>
      </c>
      <c r="AV352" s="15" t="s">
        <v>130</v>
      </c>
      <c r="AW352" s="15" t="s">
        <v>32</v>
      </c>
      <c r="AX352" s="15" t="s">
        <v>83</v>
      </c>
      <c r="AY352" s="272" t="s">
        <v>123</v>
      </c>
    </row>
    <row r="353" s="2" customFormat="1" ht="24.15" customHeight="1">
      <c r="A353" s="38"/>
      <c r="B353" s="39"/>
      <c r="C353" s="215" t="s">
        <v>460</v>
      </c>
      <c r="D353" s="215" t="s">
        <v>126</v>
      </c>
      <c r="E353" s="216" t="s">
        <v>461</v>
      </c>
      <c r="F353" s="217" t="s">
        <v>462</v>
      </c>
      <c r="G353" s="218" t="s">
        <v>129</v>
      </c>
      <c r="H353" s="219">
        <v>541.60000000000002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40</v>
      </c>
      <c r="O353" s="91"/>
      <c r="P353" s="225">
        <f>O353*H353</f>
        <v>0</v>
      </c>
      <c r="Q353" s="225">
        <v>0.00263</v>
      </c>
      <c r="R353" s="225">
        <f>Q353*H353</f>
        <v>1.4244080000000001</v>
      </c>
      <c r="S353" s="225">
        <v>0</v>
      </c>
      <c r="T353" s="22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196</v>
      </c>
      <c r="AT353" s="227" t="s">
        <v>126</v>
      </c>
      <c r="AU353" s="227" t="s">
        <v>85</v>
      </c>
      <c r="AY353" s="17" t="s">
        <v>123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83</v>
      </c>
      <c r="BK353" s="228">
        <f>ROUND(I353*H353,2)</f>
        <v>0</v>
      </c>
      <c r="BL353" s="17" t="s">
        <v>196</v>
      </c>
      <c r="BM353" s="227" t="s">
        <v>463</v>
      </c>
    </row>
    <row r="354" s="14" customFormat="1">
      <c r="A354" s="14"/>
      <c r="B354" s="252"/>
      <c r="C354" s="253"/>
      <c r="D354" s="231" t="s">
        <v>132</v>
      </c>
      <c r="E354" s="254" t="s">
        <v>1</v>
      </c>
      <c r="F354" s="255" t="s">
        <v>267</v>
      </c>
      <c r="G354" s="253"/>
      <c r="H354" s="254" t="s">
        <v>1</v>
      </c>
      <c r="I354" s="256"/>
      <c r="J354" s="253"/>
      <c r="K354" s="253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132</v>
      </c>
      <c r="AU354" s="261" t="s">
        <v>85</v>
      </c>
      <c r="AV354" s="14" t="s">
        <v>83</v>
      </c>
      <c r="AW354" s="14" t="s">
        <v>32</v>
      </c>
      <c r="AX354" s="14" t="s">
        <v>75</v>
      </c>
      <c r="AY354" s="261" t="s">
        <v>123</v>
      </c>
    </row>
    <row r="355" s="13" customFormat="1">
      <c r="A355" s="13"/>
      <c r="B355" s="229"/>
      <c r="C355" s="230"/>
      <c r="D355" s="231" t="s">
        <v>132</v>
      </c>
      <c r="E355" s="232" t="s">
        <v>1</v>
      </c>
      <c r="F355" s="233" t="s">
        <v>268</v>
      </c>
      <c r="G355" s="230"/>
      <c r="H355" s="234">
        <v>48.299999999999997</v>
      </c>
      <c r="I355" s="235"/>
      <c r="J355" s="230"/>
      <c r="K355" s="230"/>
      <c r="L355" s="236"/>
      <c r="M355" s="237"/>
      <c r="N355" s="238"/>
      <c r="O355" s="238"/>
      <c r="P355" s="238"/>
      <c r="Q355" s="238"/>
      <c r="R355" s="238"/>
      <c r="S355" s="238"/>
      <c r="T355" s="23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0" t="s">
        <v>132</v>
      </c>
      <c r="AU355" s="240" t="s">
        <v>85</v>
      </c>
      <c r="AV355" s="13" t="s">
        <v>85</v>
      </c>
      <c r="AW355" s="13" t="s">
        <v>32</v>
      </c>
      <c r="AX355" s="13" t="s">
        <v>75</v>
      </c>
      <c r="AY355" s="240" t="s">
        <v>123</v>
      </c>
    </row>
    <row r="356" s="14" customFormat="1">
      <c r="A356" s="14"/>
      <c r="B356" s="252"/>
      <c r="C356" s="253"/>
      <c r="D356" s="231" t="s">
        <v>132</v>
      </c>
      <c r="E356" s="254" t="s">
        <v>1</v>
      </c>
      <c r="F356" s="255" t="s">
        <v>269</v>
      </c>
      <c r="G356" s="253"/>
      <c r="H356" s="254" t="s">
        <v>1</v>
      </c>
      <c r="I356" s="256"/>
      <c r="J356" s="253"/>
      <c r="K356" s="253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132</v>
      </c>
      <c r="AU356" s="261" t="s">
        <v>85</v>
      </c>
      <c r="AV356" s="14" t="s">
        <v>83</v>
      </c>
      <c r="AW356" s="14" t="s">
        <v>32</v>
      </c>
      <c r="AX356" s="14" t="s">
        <v>75</v>
      </c>
      <c r="AY356" s="261" t="s">
        <v>123</v>
      </c>
    </row>
    <row r="357" s="13" customFormat="1">
      <c r="A357" s="13"/>
      <c r="B357" s="229"/>
      <c r="C357" s="230"/>
      <c r="D357" s="231" t="s">
        <v>132</v>
      </c>
      <c r="E357" s="232" t="s">
        <v>1</v>
      </c>
      <c r="F357" s="233" t="s">
        <v>270</v>
      </c>
      <c r="G357" s="230"/>
      <c r="H357" s="234">
        <v>112.90000000000001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0" t="s">
        <v>132</v>
      </c>
      <c r="AU357" s="240" t="s">
        <v>85</v>
      </c>
      <c r="AV357" s="13" t="s">
        <v>85</v>
      </c>
      <c r="AW357" s="13" t="s">
        <v>32</v>
      </c>
      <c r="AX357" s="13" t="s">
        <v>75</v>
      </c>
      <c r="AY357" s="240" t="s">
        <v>123</v>
      </c>
    </row>
    <row r="358" s="14" customFormat="1">
      <c r="A358" s="14"/>
      <c r="B358" s="252"/>
      <c r="C358" s="253"/>
      <c r="D358" s="231" t="s">
        <v>132</v>
      </c>
      <c r="E358" s="254" t="s">
        <v>1</v>
      </c>
      <c r="F358" s="255" t="s">
        <v>271</v>
      </c>
      <c r="G358" s="253"/>
      <c r="H358" s="254" t="s">
        <v>1</v>
      </c>
      <c r="I358" s="256"/>
      <c r="J358" s="253"/>
      <c r="K358" s="253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132</v>
      </c>
      <c r="AU358" s="261" t="s">
        <v>85</v>
      </c>
      <c r="AV358" s="14" t="s">
        <v>83</v>
      </c>
      <c r="AW358" s="14" t="s">
        <v>32</v>
      </c>
      <c r="AX358" s="14" t="s">
        <v>75</v>
      </c>
      <c r="AY358" s="261" t="s">
        <v>123</v>
      </c>
    </row>
    <row r="359" s="13" customFormat="1">
      <c r="A359" s="13"/>
      <c r="B359" s="229"/>
      <c r="C359" s="230"/>
      <c r="D359" s="231" t="s">
        <v>132</v>
      </c>
      <c r="E359" s="232" t="s">
        <v>1</v>
      </c>
      <c r="F359" s="233" t="s">
        <v>272</v>
      </c>
      <c r="G359" s="230"/>
      <c r="H359" s="234">
        <v>65.700000000000003</v>
      </c>
      <c r="I359" s="235"/>
      <c r="J359" s="230"/>
      <c r="K359" s="230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132</v>
      </c>
      <c r="AU359" s="240" t="s">
        <v>85</v>
      </c>
      <c r="AV359" s="13" t="s">
        <v>85</v>
      </c>
      <c r="AW359" s="13" t="s">
        <v>32</v>
      </c>
      <c r="AX359" s="13" t="s">
        <v>75</v>
      </c>
      <c r="AY359" s="240" t="s">
        <v>123</v>
      </c>
    </row>
    <row r="360" s="14" customFormat="1">
      <c r="A360" s="14"/>
      <c r="B360" s="252"/>
      <c r="C360" s="253"/>
      <c r="D360" s="231" t="s">
        <v>132</v>
      </c>
      <c r="E360" s="254" t="s">
        <v>1</v>
      </c>
      <c r="F360" s="255" t="s">
        <v>273</v>
      </c>
      <c r="G360" s="253"/>
      <c r="H360" s="254" t="s">
        <v>1</v>
      </c>
      <c r="I360" s="256"/>
      <c r="J360" s="253"/>
      <c r="K360" s="253"/>
      <c r="L360" s="257"/>
      <c r="M360" s="258"/>
      <c r="N360" s="259"/>
      <c r="O360" s="259"/>
      <c r="P360" s="259"/>
      <c r="Q360" s="259"/>
      <c r="R360" s="259"/>
      <c r="S360" s="259"/>
      <c r="T360" s="26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1" t="s">
        <v>132</v>
      </c>
      <c r="AU360" s="261" t="s">
        <v>85</v>
      </c>
      <c r="AV360" s="14" t="s">
        <v>83</v>
      </c>
      <c r="AW360" s="14" t="s">
        <v>32</v>
      </c>
      <c r="AX360" s="14" t="s">
        <v>75</v>
      </c>
      <c r="AY360" s="261" t="s">
        <v>123</v>
      </c>
    </row>
    <row r="361" s="13" customFormat="1">
      <c r="A361" s="13"/>
      <c r="B361" s="229"/>
      <c r="C361" s="230"/>
      <c r="D361" s="231" t="s">
        <v>132</v>
      </c>
      <c r="E361" s="232" t="s">
        <v>1</v>
      </c>
      <c r="F361" s="233" t="s">
        <v>274</v>
      </c>
      <c r="G361" s="230"/>
      <c r="H361" s="234">
        <v>235.80000000000001</v>
      </c>
      <c r="I361" s="235"/>
      <c r="J361" s="230"/>
      <c r="K361" s="230"/>
      <c r="L361" s="236"/>
      <c r="M361" s="237"/>
      <c r="N361" s="238"/>
      <c r="O361" s="238"/>
      <c r="P361" s="238"/>
      <c r="Q361" s="238"/>
      <c r="R361" s="238"/>
      <c r="S361" s="238"/>
      <c r="T361" s="23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0" t="s">
        <v>132</v>
      </c>
      <c r="AU361" s="240" t="s">
        <v>85</v>
      </c>
      <c r="AV361" s="13" t="s">
        <v>85</v>
      </c>
      <c r="AW361" s="13" t="s">
        <v>32</v>
      </c>
      <c r="AX361" s="13" t="s">
        <v>75</v>
      </c>
      <c r="AY361" s="240" t="s">
        <v>123</v>
      </c>
    </row>
    <row r="362" s="14" customFormat="1">
      <c r="A362" s="14"/>
      <c r="B362" s="252"/>
      <c r="C362" s="253"/>
      <c r="D362" s="231" t="s">
        <v>132</v>
      </c>
      <c r="E362" s="254" t="s">
        <v>1</v>
      </c>
      <c r="F362" s="255" t="s">
        <v>275</v>
      </c>
      <c r="G362" s="253"/>
      <c r="H362" s="254" t="s">
        <v>1</v>
      </c>
      <c r="I362" s="256"/>
      <c r="J362" s="253"/>
      <c r="K362" s="253"/>
      <c r="L362" s="257"/>
      <c r="M362" s="258"/>
      <c r="N362" s="259"/>
      <c r="O362" s="259"/>
      <c r="P362" s="259"/>
      <c r="Q362" s="259"/>
      <c r="R362" s="259"/>
      <c r="S362" s="259"/>
      <c r="T362" s="26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1" t="s">
        <v>132</v>
      </c>
      <c r="AU362" s="261" t="s">
        <v>85</v>
      </c>
      <c r="AV362" s="14" t="s">
        <v>83</v>
      </c>
      <c r="AW362" s="14" t="s">
        <v>32</v>
      </c>
      <c r="AX362" s="14" t="s">
        <v>75</v>
      </c>
      <c r="AY362" s="261" t="s">
        <v>123</v>
      </c>
    </row>
    <row r="363" s="13" customFormat="1">
      <c r="A363" s="13"/>
      <c r="B363" s="229"/>
      <c r="C363" s="230"/>
      <c r="D363" s="231" t="s">
        <v>132</v>
      </c>
      <c r="E363" s="232" t="s">
        <v>1</v>
      </c>
      <c r="F363" s="233" t="s">
        <v>276</v>
      </c>
      <c r="G363" s="230"/>
      <c r="H363" s="234">
        <v>78.900000000000006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132</v>
      </c>
      <c r="AU363" s="240" t="s">
        <v>85</v>
      </c>
      <c r="AV363" s="13" t="s">
        <v>85</v>
      </c>
      <c r="AW363" s="13" t="s">
        <v>32</v>
      </c>
      <c r="AX363" s="13" t="s">
        <v>75</v>
      </c>
      <c r="AY363" s="240" t="s">
        <v>123</v>
      </c>
    </row>
    <row r="364" s="15" customFormat="1">
      <c r="A364" s="15"/>
      <c r="B364" s="262"/>
      <c r="C364" s="263"/>
      <c r="D364" s="231" t="s">
        <v>132</v>
      </c>
      <c r="E364" s="264" t="s">
        <v>1</v>
      </c>
      <c r="F364" s="265" t="s">
        <v>277</v>
      </c>
      <c r="G364" s="263"/>
      <c r="H364" s="266">
        <v>541.60000000000002</v>
      </c>
      <c r="I364" s="267"/>
      <c r="J364" s="263"/>
      <c r="K364" s="263"/>
      <c r="L364" s="268"/>
      <c r="M364" s="269"/>
      <c r="N364" s="270"/>
      <c r="O364" s="270"/>
      <c r="P364" s="270"/>
      <c r="Q364" s="270"/>
      <c r="R364" s="270"/>
      <c r="S364" s="270"/>
      <c r="T364" s="271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2" t="s">
        <v>132</v>
      </c>
      <c r="AU364" s="272" t="s">
        <v>85</v>
      </c>
      <c r="AV364" s="15" t="s">
        <v>130</v>
      </c>
      <c r="AW364" s="15" t="s">
        <v>32</v>
      </c>
      <c r="AX364" s="15" t="s">
        <v>83</v>
      </c>
      <c r="AY364" s="272" t="s">
        <v>123</v>
      </c>
    </row>
    <row r="365" s="2" customFormat="1" ht="24.15" customHeight="1">
      <c r="A365" s="38"/>
      <c r="B365" s="39"/>
      <c r="C365" s="215" t="s">
        <v>464</v>
      </c>
      <c r="D365" s="215" t="s">
        <v>126</v>
      </c>
      <c r="E365" s="216" t="s">
        <v>465</v>
      </c>
      <c r="F365" s="217" t="s">
        <v>466</v>
      </c>
      <c r="G365" s="218" t="s">
        <v>154</v>
      </c>
      <c r="H365" s="219">
        <v>9.5999999999999996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40</v>
      </c>
      <c r="O365" s="91"/>
      <c r="P365" s="225">
        <f>O365*H365</f>
        <v>0</v>
      </c>
      <c r="Q365" s="225">
        <v>0.0013699999999999999</v>
      </c>
      <c r="R365" s="225">
        <f>Q365*H365</f>
        <v>0.013151999999999999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196</v>
      </c>
      <c r="AT365" s="227" t="s">
        <v>126</v>
      </c>
      <c r="AU365" s="227" t="s">
        <v>85</v>
      </c>
      <c r="AY365" s="17" t="s">
        <v>123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83</v>
      </c>
      <c r="BK365" s="228">
        <f>ROUND(I365*H365,2)</f>
        <v>0</v>
      </c>
      <c r="BL365" s="17" t="s">
        <v>196</v>
      </c>
      <c r="BM365" s="227" t="s">
        <v>467</v>
      </c>
    </row>
    <row r="366" s="14" customFormat="1">
      <c r="A366" s="14"/>
      <c r="B366" s="252"/>
      <c r="C366" s="253"/>
      <c r="D366" s="231" t="s">
        <v>132</v>
      </c>
      <c r="E366" s="254" t="s">
        <v>1</v>
      </c>
      <c r="F366" s="255" t="s">
        <v>275</v>
      </c>
      <c r="G366" s="253"/>
      <c r="H366" s="254" t="s">
        <v>1</v>
      </c>
      <c r="I366" s="256"/>
      <c r="J366" s="253"/>
      <c r="K366" s="253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132</v>
      </c>
      <c r="AU366" s="261" t="s">
        <v>85</v>
      </c>
      <c r="AV366" s="14" t="s">
        <v>83</v>
      </c>
      <c r="AW366" s="14" t="s">
        <v>32</v>
      </c>
      <c r="AX366" s="14" t="s">
        <v>75</v>
      </c>
      <c r="AY366" s="261" t="s">
        <v>123</v>
      </c>
    </row>
    <row r="367" s="13" customFormat="1">
      <c r="A367" s="13"/>
      <c r="B367" s="229"/>
      <c r="C367" s="230"/>
      <c r="D367" s="231" t="s">
        <v>132</v>
      </c>
      <c r="E367" s="232" t="s">
        <v>1</v>
      </c>
      <c r="F367" s="233" t="s">
        <v>468</v>
      </c>
      <c r="G367" s="230"/>
      <c r="H367" s="234">
        <v>9.5999999999999996</v>
      </c>
      <c r="I367" s="235"/>
      <c r="J367" s="230"/>
      <c r="K367" s="230"/>
      <c r="L367" s="236"/>
      <c r="M367" s="237"/>
      <c r="N367" s="238"/>
      <c r="O367" s="238"/>
      <c r="P367" s="238"/>
      <c r="Q367" s="238"/>
      <c r="R367" s="238"/>
      <c r="S367" s="238"/>
      <c r="T367" s="23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0" t="s">
        <v>132</v>
      </c>
      <c r="AU367" s="240" t="s">
        <v>85</v>
      </c>
      <c r="AV367" s="13" t="s">
        <v>85</v>
      </c>
      <c r="AW367" s="13" t="s">
        <v>32</v>
      </c>
      <c r="AX367" s="13" t="s">
        <v>83</v>
      </c>
      <c r="AY367" s="240" t="s">
        <v>123</v>
      </c>
    </row>
    <row r="368" s="2" customFormat="1" ht="24.15" customHeight="1">
      <c r="A368" s="38"/>
      <c r="B368" s="39"/>
      <c r="C368" s="215" t="s">
        <v>469</v>
      </c>
      <c r="D368" s="215" t="s">
        <v>126</v>
      </c>
      <c r="E368" s="216" t="s">
        <v>470</v>
      </c>
      <c r="F368" s="217" t="s">
        <v>471</v>
      </c>
      <c r="G368" s="218" t="s">
        <v>154</v>
      </c>
      <c r="H368" s="219">
        <v>17.710000000000001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40</v>
      </c>
      <c r="O368" s="91"/>
      <c r="P368" s="225">
        <f>O368*H368</f>
        <v>0</v>
      </c>
      <c r="Q368" s="225">
        <v>0.0013699999999999999</v>
      </c>
      <c r="R368" s="225">
        <f>Q368*H368</f>
        <v>0.024262699999999998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196</v>
      </c>
      <c r="AT368" s="227" t="s">
        <v>126</v>
      </c>
      <c r="AU368" s="227" t="s">
        <v>85</v>
      </c>
      <c r="AY368" s="17" t="s">
        <v>123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83</v>
      </c>
      <c r="BK368" s="228">
        <f>ROUND(I368*H368,2)</f>
        <v>0</v>
      </c>
      <c r="BL368" s="17" t="s">
        <v>196</v>
      </c>
      <c r="BM368" s="227" t="s">
        <v>472</v>
      </c>
    </row>
    <row r="369" s="14" customFormat="1">
      <c r="A369" s="14"/>
      <c r="B369" s="252"/>
      <c r="C369" s="253"/>
      <c r="D369" s="231" t="s">
        <v>132</v>
      </c>
      <c r="E369" s="254" t="s">
        <v>1</v>
      </c>
      <c r="F369" s="255" t="s">
        <v>273</v>
      </c>
      <c r="G369" s="253"/>
      <c r="H369" s="254" t="s">
        <v>1</v>
      </c>
      <c r="I369" s="256"/>
      <c r="J369" s="253"/>
      <c r="K369" s="253"/>
      <c r="L369" s="257"/>
      <c r="M369" s="258"/>
      <c r="N369" s="259"/>
      <c r="O369" s="259"/>
      <c r="P369" s="259"/>
      <c r="Q369" s="259"/>
      <c r="R369" s="259"/>
      <c r="S369" s="259"/>
      <c r="T369" s="26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1" t="s">
        <v>132</v>
      </c>
      <c r="AU369" s="261" t="s">
        <v>85</v>
      </c>
      <c r="AV369" s="14" t="s">
        <v>83</v>
      </c>
      <c r="AW369" s="14" t="s">
        <v>32</v>
      </c>
      <c r="AX369" s="14" t="s">
        <v>75</v>
      </c>
      <c r="AY369" s="261" t="s">
        <v>123</v>
      </c>
    </row>
    <row r="370" s="13" customFormat="1">
      <c r="A370" s="13"/>
      <c r="B370" s="229"/>
      <c r="C370" s="230"/>
      <c r="D370" s="231" t="s">
        <v>132</v>
      </c>
      <c r="E370" s="232" t="s">
        <v>1</v>
      </c>
      <c r="F370" s="233" t="s">
        <v>473</v>
      </c>
      <c r="G370" s="230"/>
      <c r="H370" s="234">
        <v>17.710000000000001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0" t="s">
        <v>132</v>
      </c>
      <c r="AU370" s="240" t="s">
        <v>85</v>
      </c>
      <c r="AV370" s="13" t="s">
        <v>85</v>
      </c>
      <c r="AW370" s="13" t="s">
        <v>32</v>
      </c>
      <c r="AX370" s="13" t="s">
        <v>83</v>
      </c>
      <c r="AY370" s="240" t="s">
        <v>123</v>
      </c>
    </row>
    <row r="371" s="2" customFormat="1" ht="16.5" customHeight="1">
      <c r="A371" s="38"/>
      <c r="B371" s="39"/>
      <c r="C371" s="215" t="s">
        <v>474</v>
      </c>
      <c r="D371" s="215" t="s">
        <v>126</v>
      </c>
      <c r="E371" s="216" t="s">
        <v>475</v>
      </c>
      <c r="F371" s="217" t="s">
        <v>476</v>
      </c>
      <c r="G371" s="218" t="s">
        <v>154</v>
      </c>
      <c r="H371" s="219">
        <v>15.800000000000001</v>
      </c>
      <c r="I371" s="220"/>
      <c r="J371" s="221">
        <f>ROUND(I371*H371,2)</f>
        <v>0</v>
      </c>
      <c r="K371" s="222"/>
      <c r="L371" s="44"/>
      <c r="M371" s="223" t="s">
        <v>1</v>
      </c>
      <c r="N371" s="224" t="s">
        <v>40</v>
      </c>
      <c r="O371" s="91"/>
      <c r="P371" s="225">
        <f>O371*H371</f>
        <v>0</v>
      </c>
      <c r="Q371" s="225">
        <v>0.0011100000000000001</v>
      </c>
      <c r="R371" s="225">
        <f>Q371*H371</f>
        <v>0.017538000000000002</v>
      </c>
      <c r="S371" s="225">
        <v>0</v>
      </c>
      <c r="T371" s="22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196</v>
      </c>
      <c r="AT371" s="227" t="s">
        <v>126</v>
      </c>
      <c r="AU371" s="227" t="s">
        <v>85</v>
      </c>
      <c r="AY371" s="17" t="s">
        <v>123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83</v>
      </c>
      <c r="BK371" s="228">
        <f>ROUND(I371*H371,2)</f>
        <v>0</v>
      </c>
      <c r="BL371" s="17" t="s">
        <v>196</v>
      </c>
      <c r="BM371" s="227" t="s">
        <v>477</v>
      </c>
    </row>
    <row r="372" s="14" customFormat="1">
      <c r="A372" s="14"/>
      <c r="B372" s="252"/>
      <c r="C372" s="253"/>
      <c r="D372" s="231" t="s">
        <v>132</v>
      </c>
      <c r="E372" s="254" t="s">
        <v>1</v>
      </c>
      <c r="F372" s="255" t="s">
        <v>273</v>
      </c>
      <c r="G372" s="253"/>
      <c r="H372" s="254" t="s">
        <v>1</v>
      </c>
      <c r="I372" s="256"/>
      <c r="J372" s="253"/>
      <c r="K372" s="253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132</v>
      </c>
      <c r="AU372" s="261" t="s">
        <v>85</v>
      </c>
      <c r="AV372" s="14" t="s">
        <v>83</v>
      </c>
      <c r="AW372" s="14" t="s">
        <v>32</v>
      </c>
      <c r="AX372" s="14" t="s">
        <v>75</v>
      </c>
      <c r="AY372" s="261" t="s">
        <v>123</v>
      </c>
    </row>
    <row r="373" s="13" customFormat="1">
      <c r="A373" s="13"/>
      <c r="B373" s="229"/>
      <c r="C373" s="230"/>
      <c r="D373" s="231" t="s">
        <v>132</v>
      </c>
      <c r="E373" s="232" t="s">
        <v>1</v>
      </c>
      <c r="F373" s="233" t="s">
        <v>416</v>
      </c>
      <c r="G373" s="230"/>
      <c r="H373" s="234">
        <v>15.800000000000001</v>
      </c>
      <c r="I373" s="235"/>
      <c r="J373" s="230"/>
      <c r="K373" s="230"/>
      <c r="L373" s="236"/>
      <c r="M373" s="237"/>
      <c r="N373" s="238"/>
      <c r="O373" s="238"/>
      <c r="P373" s="238"/>
      <c r="Q373" s="238"/>
      <c r="R373" s="238"/>
      <c r="S373" s="238"/>
      <c r="T373" s="23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0" t="s">
        <v>132</v>
      </c>
      <c r="AU373" s="240" t="s">
        <v>85</v>
      </c>
      <c r="AV373" s="13" t="s">
        <v>85</v>
      </c>
      <c r="AW373" s="13" t="s">
        <v>32</v>
      </c>
      <c r="AX373" s="13" t="s">
        <v>83</v>
      </c>
      <c r="AY373" s="240" t="s">
        <v>123</v>
      </c>
    </row>
    <row r="374" s="2" customFormat="1" ht="24.15" customHeight="1">
      <c r="A374" s="38"/>
      <c r="B374" s="39"/>
      <c r="C374" s="215" t="s">
        <v>478</v>
      </c>
      <c r="D374" s="215" t="s">
        <v>126</v>
      </c>
      <c r="E374" s="216" t="s">
        <v>479</v>
      </c>
      <c r="F374" s="217" t="s">
        <v>480</v>
      </c>
      <c r="G374" s="218" t="s">
        <v>154</v>
      </c>
      <c r="H374" s="219">
        <v>15.800000000000001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40</v>
      </c>
      <c r="O374" s="91"/>
      <c r="P374" s="225">
        <f>O374*H374</f>
        <v>0</v>
      </c>
      <c r="Q374" s="225">
        <v>0.00022000000000000001</v>
      </c>
      <c r="R374" s="225">
        <f>Q374*H374</f>
        <v>0.0034760000000000004</v>
      </c>
      <c r="S374" s="225">
        <v>0</v>
      </c>
      <c r="T374" s="22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196</v>
      </c>
      <c r="AT374" s="227" t="s">
        <v>126</v>
      </c>
      <c r="AU374" s="227" t="s">
        <v>85</v>
      </c>
      <c r="AY374" s="17" t="s">
        <v>123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83</v>
      </c>
      <c r="BK374" s="228">
        <f>ROUND(I374*H374,2)</f>
        <v>0</v>
      </c>
      <c r="BL374" s="17" t="s">
        <v>196</v>
      </c>
      <c r="BM374" s="227" t="s">
        <v>481</v>
      </c>
    </row>
    <row r="375" s="2" customFormat="1" ht="24.15" customHeight="1">
      <c r="A375" s="38"/>
      <c r="B375" s="39"/>
      <c r="C375" s="215" t="s">
        <v>482</v>
      </c>
      <c r="D375" s="215" t="s">
        <v>126</v>
      </c>
      <c r="E375" s="216" t="s">
        <v>483</v>
      </c>
      <c r="F375" s="217" t="s">
        <v>484</v>
      </c>
      <c r="G375" s="218" t="s">
        <v>154</v>
      </c>
      <c r="H375" s="219">
        <v>126.92</v>
      </c>
      <c r="I375" s="220"/>
      <c r="J375" s="221">
        <f>ROUND(I375*H375,2)</f>
        <v>0</v>
      </c>
      <c r="K375" s="222"/>
      <c r="L375" s="44"/>
      <c r="M375" s="223" t="s">
        <v>1</v>
      </c>
      <c r="N375" s="224" t="s">
        <v>40</v>
      </c>
      <c r="O375" s="91"/>
      <c r="P375" s="225">
        <f>O375*H375</f>
        <v>0</v>
      </c>
      <c r="Q375" s="225">
        <v>0.00056999999999999998</v>
      </c>
      <c r="R375" s="225">
        <f>Q375*H375</f>
        <v>0.072344400000000003</v>
      </c>
      <c r="S375" s="225">
        <v>0</v>
      </c>
      <c r="T375" s="22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7" t="s">
        <v>196</v>
      </c>
      <c r="AT375" s="227" t="s">
        <v>126</v>
      </c>
      <c r="AU375" s="227" t="s">
        <v>85</v>
      </c>
      <c r="AY375" s="17" t="s">
        <v>123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7" t="s">
        <v>83</v>
      </c>
      <c r="BK375" s="228">
        <f>ROUND(I375*H375,2)</f>
        <v>0</v>
      </c>
      <c r="BL375" s="17" t="s">
        <v>196</v>
      </c>
      <c r="BM375" s="227" t="s">
        <v>485</v>
      </c>
    </row>
    <row r="376" s="14" customFormat="1">
      <c r="A376" s="14"/>
      <c r="B376" s="252"/>
      <c r="C376" s="253"/>
      <c r="D376" s="231" t="s">
        <v>132</v>
      </c>
      <c r="E376" s="254" t="s">
        <v>1</v>
      </c>
      <c r="F376" s="255" t="s">
        <v>267</v>
      </c>
      <c r="G376" s="253"/>
      <c r="H376" s="254" t="s">
        <v>1</v>
      </c>
      <c r="I376" s="256"/>
      <c r="J376" s="253"/>
      <c r="K376" s="253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132</v>
      </c>
      <c r="AU376" s="261" t="s">
        <v>85</v>
      </c>
      <c r="AV376" s="14" t="s">
        <v>83</v>
      </c>
      <c r="AW376" s="14" t="s">
        <v>32</v>
      </c>
      <c r="AX376" s="14" t="s">
        <v>75</v>
      </c>
      <c r="AY376" s="261" t="s">
        <v>123</v>
      </c>
    </row>
    <row r="377" s="13" customFormat="1">
      <c r="A377" s="13"/>
      <c r="B377" s="229"/>
      <c r="C377" s="230"/>
      <c r="D377" s="231" t="s">
        <v>132</v>
      </c>
      <c r="E377" s="232" t="s">
        <v>1</v>
      </c>
      <c r="F377" s="233" t="s">
        <v>421</v>
      </c>
      <c r="G377" s="230"/>
      <c r="H377" s="234">
        <v>19.5</v>
      </c>
      <c r="I377" s="235"/>
      <c r="J377" s="230"/>
      <c r="K377" s="230"/>
      <c r="L377" s="236"/>
      <c r="M377" s="237"/>
      <c r="N377" s="238"/>
      <c r="O377" s="238"/>
      <c r="P377" s="238"/>
      <c r="Q377" s="238"/>
      <c r="R377" s="238"/>
      <c r="S377" s="238"/>
      <c r="T377" s="23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0" t="s">
        <v>132</v>
      </c>
      <c r="AU377" s="240" t="s">
        <v>85</v>
      </c>
      <c r="AV377" s="13" t="s">
        <v>85</v>
      </c>
      <c r="AW377" s="13" t="s">
        <v>32</v>
      </c>
      <c r="AX377" s="13" t="s">
        <v>75</v>
      </c>
      <c r="AY377" s="240" t="s">
        <v>123</v>
      </c>
    </row>
    <row r="378" s="14" customFormat="1">
      <c r="A378" s="14"/>
      <c r="B378" s="252"/>
      <c r="C378" s="253"/>
      <c r="D378" s="231" t="s">
        <v>132</v>
      </c>
      <c r="E378" s="254" t="s">
        <v>1</v>
      </c>
      <c r="F378" s="255" t="s">
        <v>269</v>
      </c>
      <c r="G378" s="253"/>
      <c r="H378" s="254" t="s">
        <v>1</v>
      </c>
      <c r="I378" s="256"/>
      <c r="J378" s="253"/>
      <c r="K378" s="253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132</v>
      </c>
      <c r="AU378" s="261" t="s">
        <v>85</v>
      </c>
      <c r="AV378" s="14" t="s">
        <v>83</v>
      </c>
      <c r="AW378" s="14" t="s">
        <v>32</v>
      </c>
      <c r="AX378" s="14" t="s">
        <v>75</v>
      </c>
      <c r="AY378" s="261" t="s">
        <v>123</v>
      </c>
    </row>
    <row r="379" s="13" customFormat="1">
      <c r="A379" s="13"/>
      <c r="B379" s="229"/>
      <c r="C379" s="230"/>
      <c r="D379" s="231" t="s">
        <v>132</v>
      </c>
      <c r="E379" s="232" t="s">
        <v>1</v>
      </c>
      <c r="F379" s="233" t="s">
        <v>422</v>
      </c>
      <c r="G379" s="230"/>
      <c r="H379" s="234">
        <v>13.199999999999999</v>
      </c>
      <c r="I379" s="235"/>
      <c r="J379" s="230"/>
      <c r="K379" s="230"/>
      <c r="L379" s="236"/>
      <c r="M379" s="237"/>
      <c r="N379" s="238"/>
      <c r="O379" s="238"/>
      <c r="P379" s="238"/>
      <c r="Q379" s="238"/>
      <c r="R379" s="238"/>
      <c r="S379" s="238"/>
      <c r="T379" s="23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0" t="s">
        <v>132</v>
      </c>
      <c r="AU379" s="240" t="s">
        <v>85</v>
      </c>
      <c r="AV379" s="13" t="s">
        <v>85</v>
      </c>
      <c r="AW379" s="13" t="s">
        <v>32</v>
      </c>
      <c r="AX379" s="13" t="s">
        <v>75</v>
      </c>
      <c r="AY379" s="240" t="s">
        <v>123</v>
      </c>
    </row>
    <row r="380" s="14" customFormat="1">
      <c r="A380" s="14"/>
      <c r="B380" s="252"/>
      <c r="C380" s="253"/>
      <c r="D380" s="231" t="s">
        <v>132</v>
      </c>
      <c r="E380" s="254" t="s">
        <v>1</v>
      </c>
      <c r="F380" s="255" t="s">
        <v>271</v>
      </c>
      <c r="G380" s="253"/>
      <c r="H380" s="254" t="s">
        <v>1</v>
      </c>
      <c r="I380" s="256"/>
      <c r="J380" s="253"/>
      <c r="K380" s="253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132</v>
      </c>
      <c r="AU380" s="261" t="s">
        <v>85</v>
      </c>
      <c r="AV380" s="14" t="s">
        <v>83</v>
      </c>
      <c r="AW380" s="14" t="s">
        <v>32</v>
      </c>
      <c r="AX380" s="14" t="s">
        <v>75</v>
      </c>
      <c r="AY380" s="261" t="s">
        <v>123</v>
      </c>
    </row>
    <row r="381" s="13" customFormat="1">
      <c r="A381" s="13"/>
      <c r="B381" s="229"/>
      <c r="C381" s="230"/>
      <c r="D381" s="231" t="s">
        <v>132</v>
      </c>
      <c r="E381" s="232" t="s">
        <v>1</v>
      </c>
      <c r="F381" s="233" t="s">
        <v>423</v>
      </c>
      <c r="G381" s="230"/>
      <c r="H381" s="234">
        <v>23.100000000000001</v>
      </c>
      <c r="I381" s="235"/>
      <c r="J381" s="230"/>
      <c r="K381" s="230"/>
      <c r="L381" s="236"/>
      <c r="M381" s="237"/>
      <c r="N381" s="238"/>
      <c r="O381" s="238"/>
      <c r="P381" s="238"/>
      <c r="Q381" s="238"/>
      <c r="R381" s="238"/>
      <c r="S381" s="238"/>
      <c r="T381" s="23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0" t="s">
        <v>132</v>
      </c>
      <c r="AU381" s="240" t="s">
        <v>85</v>
      </c>
      <c r="AV381" s="13" t="s">
        <v>85</v>
      </c>
      <c r="AW381" s="13" t="s">
        <v>32</v>
      </c>
      <c r="AX381" s="13" t="s">
        <v>75</v>
      </c>
      <c r="AY381" s="240" t="s">
        <v>123</v>
      </c>
    </row>
    <row r="382" s="14" customFormat="1">
      <c r="A382" s="14"/>
      <c r="B382" s="252"/>
      <c r="C382" s="253"/>
      <c r="D382" s="231" t="s">
        <v>132</v>
      </c>
      <c r="E382" s="254" t="s">
        <v>1</v>
      </c>
      <c r="F382" s="255" t="s">
        <v>273</v>
      </c>
      <c r="G382" s="253"/>
      <c r="H382" s="254" t="s">
        <v>1</v>
      </c>
      <c r="I382" s="256"/>
      <c r="J382" s="253"/>
      <c r="K382" s="253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132</v>
      </c>
      <c r="AU382" s="261" t="s">
        <v>85</v>
      </c>
      <c r="AV382" s="14" t="s">
        <v>83</v>
      </c>
      <c r="AW382" s="14" t="s">
        <v>32</v>
      </c>
      <c r="AX382" s="14" t="s">
        <v>75</v>
      </c>
      <c r="AY382" s="261" t="s">
        <v>123</v>
      </c>
    </row>
    <row r="383" s="13" customFormat="1">
      <c r="A383" s="13"/>
      <c r="B383" s="229"/>
      <c r="C383" s="230"/>
      <c r="D383" s="231" t="s">
        <v>132</v>
      </c>
      <c r="E383" s="232" t="s">
        <v>1</v>
      </c>
      <c r="F383" s="233" t="s">
        <v>424</v>
      </c>
      <c r="G383" s="230"/>
      <c r="H383" s="234">
        <v>52.920000000000002</v>
      </c>
      <c r="I383" s="235"/>
      <c r="J383" s="230"/>
      <c r="K383" s="230"/>
      <c r="L383" s="236"/>
      <c r="M383" s="237"/>
      <c r="N383" s="238"/>
      <c r="O383" s="238"/>
      <c r="P383" s="238"/>
      <c r="Q383" s="238"/>
      <c r="R383" s="238"/>
      <c r="S383" s="238"/>
      <c r="T383" s="23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0" t="s">
        <v>132</v>
      </c>
      <c r="AU383" s="240" t="s">
        <v>85</v>
      </c>
      <c r="AV383" s="13" t="s">
        <v>85</v>
      </c>
      <c r="AW383" s="13" t="s">
        <v>32</v>
      </c>
      <c r="AX383" s="13" t="s">
        <v>75</v>
      </c>
      <c r="AY383" s="240" t="s">
        <v>123</v>
      </c>
    </row>
    <row r="384" s="14" customFormat="1">
      <c r="A384" s="14"/>
      <c r="B384" s="252"/>
      <c r="C384" s="253"/>
      <c r="D384" s="231" t="s">
        <v>132</v>
      </c>
      <c r="E384" s="254" t="s">
        <v>1</v>
      </c>
      <c r="F384" s="255" t="s">
        <v>275</v>
      </c>
      <c r="G384" s="253"/>
      <c r="H384" s="254" t="s">
        <v>1</v>
      </c>
      <c r="I384" s="256"/>
      <c r="J384" s="253"/>
      <c r="K384" s="253"/>
      <c r="L384" s="257"/>
      <c r="M384" s="258"/>
      <c r="N384" s="259"/>
      <c r="O384" s="259"/>
      <c r="P384" s="259"/>
      <c r="Q384" s="259"/>
      <c r="R384" s="259"/>
      <c r="S384" s="259"/>
      <c r="T384" s="26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1" t="s">
        <v>132</v>
      </c>
      <c r="AU384" s="261" t="s">
        <v>85</v>
      </c>
      <c r="AV384" s="14" t="s">
        <v>83</v>
      </c>
      <c r="AW384" s="14" t="s">
        <v>32</v>
      </c>
      <c r="AX384" s="14" t="s">
        <v>75</v>
      </c>
      <c r="AY384" s="261" t="s">
        <v>123</v>
      </c>
    </row>
    <row r="385" s="13" customFormat="1">
      <c r="A385" s="13"/>
      <c r="B385" s="229"/>
      <c r="C385" s="230"/>
      <c r="D385" s="231" t="s">
        <v>132</v>
      </c>
      <c r="E385" s="232" t="s">
        <v>1</v>
      </c>
      <c r="F385" s="233" t="s">
        <v>425</v>
      </c>
      <c r="G385" s="230"/>
      <c r="H385" s="234">
        <v>18.199999999999999</v>
      </c>
      <c r="I385" s="235"/>
      <c r="J385" s="230"/>
      <c r="K385" s="230"/>
      <c r="L385" s="236"/>
      <c r="M385" s="237"/>
      <c r="N385" s="238"/>
      <c r="O385" s="238"/>
      <c r="P385" s="238"/>
      <c r="Q385" s="238"/>
      <c r="R385" s="238"/>
      <c r="S385" s="238"/>
      <c r="T385" s="23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0" t="s">
        <v>132</v>
      </c>
      <c r="AU385" s="240" t="s">
        <v>85</v>
      </c>
      <c r="AV385" s="13" t="s">
        <v>85</v>
      </c>
      <c r="AW385" s="13" t="s">
        <v>32</v>
      </c>
      <c r="AX385" s="13" t="s">
        <v>75</v>
      </c>
      <c r="AY385" s="240" t="s">
        <v>123</v>
      </c>
    </row>
    <row r="386" s="15" customFormat="1">
      <c r="A386" s="15"/>
      <c r="B386" s="262"/>
      <c r="C386" s="263"/>
      <c r="D386" s="231" t="s">
        <v>132</v>
      </c>
      <c r="E386" s="264" t="s">
        <v>1</v>
      </c>
      <c r="F386" s="265" t="s">
        <v>277</v>
      </c>
      <c r="G386" s="263"/>
      <c r="H386" s="266">
        <v>126.92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2" t="s">
        <v>132</v>
      </c>
      <c r="AU386" s="272" t="s">
        <v>85</v>
      </c>
      <c r="AV386" s="15" t="s">
        <v>130</v>
      </c>
      <c r="AW386" s="15" t="s">
        <v>32</v>
      </c>
      <c r="AX386" s="15" t="s">
        <v>83</v>
      </c>
      <c r="AY386" s="272" t="s">
        <v>123</v>
      </c>
    </row>
    <row r="387" s="2" customFormat="1" ht="24.15" customHeight="1">
      <c r="A387" s="38"/>
      <c r="B387" s="39"/>
      <c r="C387" s="215" t="s">
        <v>486</v>
      </c>
      <c r="D387" s="215" t="s">
        <v>126</v>
      </c>
      <c r="E387" s="216" t="s">
        <v>487</v>
      </c>
      <c r="F387" s="217" t="s">
        <v>488</v>
      </c>
      <c r="G387" s="218" t="s">
        <v>154</v>
      </c>
      <c r="H387" s="219">
        <v>74.599999999999994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40</v>
      </c>
      <c r="O387" s="91"/>
      <c r="P387" s="225">
        <f>O387*H387</f>
        <v>0</v>
      </c>
      <c r="Q387" s="225">
        <v>0.00072999999999999996</v>
      </c>
      <c r="R387" s="225">
        <f>Q387*H387</f>
        <v>0.054457999999999993</v>
      </c>
      <c r="S387" s="225">
        <v>0</v>
      </c>
      <c r="T387" s="22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196</v>
      </c>
      <c r="AT387" s="227" t="s">
        <v>126</v>
      </c>
      <c r="AU387" s="227" t="s">
        <v>85</v>
      </c>
      <c r="AY387" s="17" t="s">
        <v>123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83</v>
      </c>
      <c r="BK387" s="228">
        <f>ROUND(I387*H387,2)</f>
        <v>0</v>
      </c>
      <c r="BL387" s="17" t="s">
        <v>196</v>
      </c>
      <c r="BM387" s="227" t="s">
        <v>489</v>
      </c>
    </row>
    <row r="388" s="14" customFormat="1">
      <c r="A388" s="14"/>
      <c r="B388" s="252"/>
      <c r="C388" s="253"/>
      <c r="D388" s="231" t="s">
        <v>132</v>
      </c>
      <c r="E388" s="254" t="s">
        <v>1</v>
      </c>
      <c r="F388" s="255" t="s">
        <v>267</v>
      </c>
      <c r="G388" s="253"/>
      <c r="H388" s="254" t="s">
        <v>1</v>
      </c>
      <c r="I388" s="256"/>
      <c r="J388" s="253"/>
      <c r="K388" s="253"/>
      <c r="L388" s="257"/>
      <c r="M388" s="258"/>
      <c r="N388" s="259"/>
      <c r="O388" s="259"/>
      <c r="P388" s="259"/>
      <c r="Q388" s="259"/>
      <c r="R388" s="259"/>
      <c r="S388" s="259"/>
      <c r="T388" s="26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1" t="s">
        <v>132</v>
      </c>
      <c r="AU388" s="261" t="s">
        <v>85</v>
      </c>
      <c r="AV388" s="14" t="s">
        <v>83</v>
      </c>
      <c r="AW388" s="14" t="s">
        <v>32</v>
      </c>
      <c r="AX388" s="14" t="s">
        <v>75</v>
      </c>
      <c r="AY388" s="261" t="s">
        <v>123</v>
      </c>
    </row>
    <row r="389" s="13" customFormat="1">
      <c r="A389" s="13"/>
      <c r="B389" s="229"/>
      <c r="C389" s="230"/>
      <c r="D389" s="231" t="s">
        <v>132</v>
      </c>
      <c r="E389" s="232" t="s">
        <v>1</v>
      </c>
      <c r="F389" s="233" t="s">
        <v>430</v>
      </c>
      <c r="G389" s="230"/>
      <c r="H389" s="234">
        <v>8.1999999999999993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0" t="s">
        <v>132</v>
      </c>
      <c r="AU389" s="240" t="s">
        <v>85</v>
      </c>
      <c r="AV389" s="13" t="s">
        <v>85</v>
      </c>
      <c r="AW389" s="13" t="s">
        <v>32</v>
      </c>
      <c r="AX389" s="13" t="s">
        <v>75</v>
      </c>
      <c r="AY389" s="240" t="s">
        <v>123</v>
      </c>
    </row>
    <row r="390" s="14" customFormat="1">
      <c r="A390" s="14"/>
      <c r="B390" s="252"/>
      <c r="C390" s="253"/>
      <c r="D390" s="231" t="s">
        <v>132</v>
      </c>
      <c r="E390" s="254" t="s">
        <v>1</v>
      </c>
      <c r="F390" s="255" t="s">
        <v>269</v>
      </c>
      <c r="G390" s="253"/>
      <c r="H390" s="254" t="s">
        <v>1</v>
      </c>
      <c r="I390" s="256"/>
      <c r="J390" s="253"/>
      <c r="K390" s="253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132</v>
      </c>
      <c r="AU390" s="261" t="s">
        <v>85</v>
      </c>
      <c r="AV390" s="14" t="s">
        <v>83</v>
      </c>
      <c r="AW390" s="14" t="s">
        <v>32</v>
      </c>
      <c r="AX390" s="14" t="s">
        <v>75</v>
      </c>
      <c r="AY390" s="261" t="s">
        <v>123</v>
      </c>
    </row>
    <row r="391" s="13" customFormat="1">
      <c r="A391" s="13"/>
      <c r="B391" s="229"/>
      <c r="C391" s="230"/>
      <c r="D391" s="231" t="s">
        <v>132</v>
      </c>
      <c r="E391" s="232" t="s">
        <v>1</v>
      </c>
      <c r="F391" s="233" t="s">
        <v>431</v>
      </c>
      <c r="G391" s="230"/>
      <c r="H391" s="234">
        <v>13.4</v>
      </c>
      <c r="I391" s="235"/>
      <c r="J391" s="230"/>
      <c r="K391" s="230"/>
      <c r="L391" s="236"/>
      <c r="M391" s="237"/>
      <c r="N391" s="238"/>
      <c r="O391" s="238"/>
      <c r="P391" s="238"/>
      <c r="Q391" s="238"/>
      <c r="R391" s="238"/>
      <c r="S391" s="238"/>
      <c r="T391" s="23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0" t="s">
        <v>132</v>
      </c>
      <c r="AU391" s="240" t="s">
        <v>85</v>
      </c>
      <c r="AV391" s="13" t="s">
        <v>85</v>
      </c>
      <c r="AW391" s="13" t="s">
        <v>32</v>
      </c>
      <c r="AX391" s="13" t="s">
        <v>75</v>
      </c>
      <c r="AY391" s="240" t="s">
        <v>123</v>
      </c>
    </row>
    <row r="392" s="14" customFormat="1">
      <c r="A392" s="14"/>
      <c r="B392" s="252"/>
      <c r="C392" s="253"/>
      <c r="D392" s="231" t="s">
        <v>132</v>
      </c>
      <c r="E392" s="254" t="s">
        <v>1</v>
      </c>
      <c r="F392" s="255" t="s">
        <v>271</v>
      </c>
      <c r="G392" s="253"/>
      <c r="H392" s="254" t="s">
        <v>1</v>
      </c>
      <c r="I392" s="256"/>
      <c r="J392" s="253"/>
      <c r="K392" s="253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132</v>
      </c>
      <c r="AU392" s="261" t="s">
        <v>85</v>
      </c>
      <c r="AV392" s="14" t="s">
        <v>83</v>
      </c>
      <c r="AW392" s="14" t="s">
        <v>32</v>
      </c>
      <c r="AX392" s="14" t="s">
        <v>75</v>
      </c>
      <c r="AY392" s="261" t="s">
        <v>123</v>
      </c>
    </row>
    <row r="393" s="13" customFormat="1">
      <c r="A393" s="13"/>
      <c r="B393" s="229"/>
      <c r="C393" s="230"/>
      <c r="D393" s="231" t="s">
        <v>132</v>
      </c>
      <c r="E393" s="232" t="s">
        <v>1</v>
      </c>
      <c r="F393" s="233" t="s">
        <v>432</v>
      </c>
      <c r="G393" s="230"/>
      <c r="H393" s="234">
        <v>10.1</v>
      </c>
      <c r="I393" s="235"/>
      <c r="J393" s="230"/>
      <c r="K393" s="230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132</v>
      </c>
      <c r="AU393" s="240" t="s">
        <v>85</v>
      </c>
      <c r="AV393" s="13" t="s">
        <v>85</v>
      </c>
      <c r="AW393" s="13" t="s">
        <v>32</v>
      </c>
      <c r="AX393" s="13" t="s">
        <v>75</v>
      </c>
      <c r="AY393" s="240" t="s">
        <v>123</v>
      </c>
    </row>
    <row r="394" s="14" customFormat="1">
      <c r="A394" s="14"/>
      <c r="B394" s="252"/>
      <c r="C394" s="253"/>
      <c r="D394" s="231" t="s">
        <v>132</v>
      </c>
      <c r="E394" s="254" t="s">
        <v>1</v>
      </c>
      <c r="F394" s="255" t="s">
        <v>273</v>
      </c>
      <c r="G394" s="253"/>
      <c r="H394" s="254" t="s">
        <v>1</v>
      </c>
      <c r="I394" s="256"/>
      <c r="J394" s="253"/>
      <c r="K394" s="253"/>
      <c r="L394" s="257"/>
      <c r="M394" s="258"/>
      <c r="N394" s="259"/>
      <c r="O394" s="259"/>
      <c r="P394" s="259"/>
      <c r="Q394" s="259"/>
      <c r="R394" s="259"/>
      <c r="S394" s="259"/>
      <c r="T394" s="26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1" t="s">
        <v>132</v>
      </c>
      <c r="AU394" s="261" t="s">
        <v>85</v>
      </c>
      <c r="AV394" s="14" t="s">
        <v>83</v>
      </c>
      <c r="AW394" s="14" t="s">
        <v>32</v>
      </c>
      <c r="AX394" s="14" t="s">
        <v>75</v>
      </c>
      <c r="AY394" s="261" t="s">
        <v>123</v>
      </c>
    </row>
    <row r="395" s="13" customFormat="1">
      <c r="A395" s="13"/>
      <c r="B395" s="229"/>
      <c r="C395" s="230"/>
      <c r="D395" s="231" t="s">
        <v>132</v>
      </c>
      <c r="E395" s="232" t="s">
        <v>1</v>
      </c>
      <c r="F395" s="233" t="s">
        <v>433</v>
      </c>
      <c r="G395" s="230"/>
      <c r="H395" s="234">
        <v>8.4000000000000004</v>
      </c>
      <c r="I395" s="235"/>
      <c r="J395" s="230"/>
      <c r="K395" s="230"/>
      <c r="L395" s="236"/>
      <c r="M395" s="237"/>
      <c r="N395" s="238"/>
      <c r="O395" s="238"/>
      <c r="P395" s="238"/>
      <c r="Q395" s="238"/>
      <c r="R395" s="238"/>
      <c r="S395" s="238"/>
      <c r="T395" s="23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0" t="s">
        <v>132</v>
      </c>
      <c r="AU395" s="240" t="s">
        <v>85</v>
      </c>
      <c r="AV395" s="13" t="s">
        <v>85</v>
      </c>
      <c r="AW395" s="13" t="s">
        <v>32</v>
      </c>
      <c r="AX395" s="13" t="s">
        <v>75</v>
      </c>
      <c r="AY395" s="240" t="s">
        <v>123</v>
      </c>
    </row>
    <row r="396" s="13" customFormat="1">
      <c r="A396" s="13"/>
      <c r="B396" s="229"/>
      <c r="C396" s="230"/>
      <c r="D396" s="231" t="s">
        <v>132</v>
      </c>
      <c r="E396" s="232" t="s">
        <v>1</v>
      </c>
      <c r="F396" s="233" t="s">
        <v>434</v>
      </c>
      <c r="G396" s="230"/>
      <c r="H396" s="234">
        <v>16.899999999999999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132</v>
      </c>
      <c r="AU396" s="240" t="s">
        <v>85</v>
      </c>
      <c r="AV396" s="13" t="s">
        <v>85</v>
      </c>
      <c r="AW396" s="13" t="s">
        <v>32</v>
      </c>
      <c r="AX396" s="13" t="s">
        <v>75</v>
      </c>
      <c r="AY396" s="240" t="s">
        <v>123</v>
      </c>
    </row>
    <row r="397" s="14" customFormat="1">
      <c r="A397" s="14"/>
      <c r="B397" s="252"/>
      <c r="C397" s="253"/>
      <c r="D397" s="231" t="s">
        <v>132</v>
      </c>
      <c r="E397" s="254" t="s">
        <v>1</v>
      </c>
      <c r="F397" s="255" t="s">
        <v>275</v>
      </c>
      <c r="G397" s="253"/>
      <c r="H397" s="254" t="s">
        <v>1</v>
      </c>
      <c r="I397" s="256"/>
      <c r="J397" s="253"/>
      <c r="K397" s="253"/>
      <c r="L397" s="257"/>
      <c r="M397" s="258"/>
      <c r="N397" s="259"/>
      <c r="O397" s="259"/>
      <c r="P397" s="259"/>
      <c r="Q397" s="259"/>
      <c r="R397" s="259"/>
      <c r="S397" s="259"/>
      <c r="T397" s="26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1" t="s">
        <v>132</v>
      </c>
      <c r="AU397" s="261" t="s">
        <v>85</v>
      </c>
      <c r="AV397" s="14" t="s">
        <v>83</v>
      </c>
      <c r="AW397" s="14" t="s">
        <v>32</v>
      </c>
      <c r="AX397" s="14" t="s">
        <v>75</v>
      </c>
      <c r="AY397" s="261" t="s">
        <v>123</v>
      </c>
    </row>
    <row r="398" s="13" customFormat="1">
      <c r="A398" s="13"/>
      <c r="B398" s="229"/>
      <c r="C398" s="230"/>
      <c r="D398" s="231" t="s">
        <v>132</v>
      </c>
      <c r="E398" s="232" t="s">
        <v>1</v>
      </c>
      <c r="F398" s="233" t="s">
        <v>435</v>
      </c>
      <c r="G398" s="230"/>
      <c r="H398" s="234">
        <v>8.5999999999999996</v>
      </c>
      <c r="I398" s="235"/>
      <c r="J398" s="230"/>
      <c r="K398" s="230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132</v>
      </c>
      <c r="AU398" s="240" t="s">
        <v>85</v>
      </c>
      <c r="AV398" s="13" t="s">
        <v>85</v>
      </c>
      <c r="AW398" s="13" t="s">
        <v>32</v>
      </c>
      <c r="AX398" s="13" t="s">
        <v>75</v>
      </c>
      <c r="AY398" s="240" t="s">
        <v>123</v>
      </c>
    </row>
    <row r="399" s="13" customFormat="1">
      <c r="A399" s="13"/>
      <c r="B399" s="229"/>
      <c r="C399" s="230"/>
      <c r="D399" s="231" t="s">
        <v>132</v>
      </c>
      <c r="E399" s="232" t="s">
        <v>1</v>
      </c>
      <c r="F399" s="233" t="s">
        <v>164</v>
      </c>
      <c r="G399" s="230"/>
      <c r="H399" s="234">
        <v>9</v>
      </c>
      <c r="I399" s="235"/>
      <c r="J399" s="230"/>
      <c r="K399" s="230"/>
      <c r="L399" s="236"/>
      <c r="M399" s="237"/>
      <c r="N399" s="238"/>
      <c r="O399" s="238"/>
      <c r="P399" s="238"/>
      <c r="Q399" s="238"/>
      <c r="R399" s="238"/>
      <c r="S399" s="238"/>
      <c r="T399" s="23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0" t="s">
        <v>132</v>
      </c>
      <c r="AU399" s="240" t="s">
        <v>85</v>
      </c>
      <c r="AV399" s="13" t="s">
        <v>85</v>
      </c>
      <c r="AW399" s="13" t="s">
        <v>32</v>
      </c>
      <c r="AX399" s="13" t="s">
        <v>75</v>
      </c>
      <c r="AY399" s="240" t="s">
        <v>123</v>
      </c>
    </row>
    <row r="400" s="15" customFormat="1">
      <c r="A400" s="15"/>
      <c r="B400" s="262"/>
      <c r="C400" s="263"/>
      <c r="D400" s="231" t="s">
        <v>132</v>
      </c>
      <c r="E400" s="264" t="s">
        <v>1</v>
      </c>
      <c r="F400" s="265" t="s">
        <v>277</v>
      </c>
      <c r="G400" s="263"/>
      <c r="H400" s="266">
        <v>74.599999999999994</v>
      </c>
      <c r="I400" s="267"/>
      <c r="J400" s="263"/>
      <c r="K400" s="263"/>
      <c r="L400" s="268"/>
      <c r="M400" s="269"/>
      <c r="N400" s="270"/>
      <c r="O400" s="270"/>
      <c r="P400" s="270"/>
      <c r="Q400" s="270"/>
      <c r="R400" s="270"/>
      <c r="S400" s="270"/>
      <c r="T400" s="27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2" t="s">
        <v>132</v>
      </c>
      <c r="AU400" s="272" t="s">
        <v>85</v>
      </c>
      <c r="AV400" s="15" t="s">
        <v>130</v>
      </c>
      <c r="AW400" s="15" t="s">
        <v>32</v>
      </c>
      <c r="AX400" s="15" t="s">
        <v>83</v>
      </c>
      <c r="AY400" s="272" t="s">
        <v>123</v>
      </c>
    </row>
    <row r="401" s="2" customFormat="1" ht="24.15" customHeight="1">
      <c r="A401" s="38"/>
      <c r="B401" s="39"/>
      <c r="C401" s="215" t="s">
        <v>490</v>
      </c>
      <c r="D401" s="215" t="s">
        <v>126</v>
      </c>
      <c r="E401" s="216" t="s">
        <v>491</v>
      </c>
      <c r="F401" s="217" t="s">
        <v>492</v>
      </c>
      <c r="G401" s="218" t="s">
        <v>154</v>
      </c>
      <c r="H401" s="219">
        <v>74.599999999999994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40</v>
      </c>
      <c r="O401" s="91"/>
      <c r="P401" s="225">
        <f>O401*H401</f>
        <v>0</v>
      </c>
      <c r="Q401" s="225">
        <v>0.00072999999999999996</v>
      </c>
      <c r="R401" s="225">
        <f>Q401*H401</f>
        <v>0.054457999999999993</v>
      </c>
      <c r="S401" s="225">
        <v>0</v>
      </c>
      <c r="T401" s="22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196</v>
      </c>
      <c r="AT401" s="227" t="s">
        <v>126</v>
      </c>
      <c r="AU401" s="227" t="s">
        <v>85</v>
      </c>
      <c r="AY401" s="17" t="s">
        <v>123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83</v>
      </c>
      <c r="BK401" s="228">
        <f>ROUND(I401*H401,2)</f>
        <v>0</v>
      </c>
      <c r="BL401" s="17" t="s">
        <v>196</v>
      </c>
      <c r="BM401" s="227" t="s">
        <v>493</v>
      </c>
    </row>
    <row r="402" s="14" customFormat="1">
      <c r="A402" s="14"/>
      <c r="B402" s="252"/>
      <c r="C402" s="253"/>
      <c r="D402" s="231" t="s">
        <v>132</v>
      </c>
      <c r="E402" s="254" t="s">
        <v>1</v>
      </c>
      <c r="F402" s="255" t="s">
        <v>267</v>
      </c>
      <c r="G402" s="253"/>
      <c r="H402" s="254" t="s">
        <v>1</v>
      </c>
      <c r="I402" s="256"/>
      <c r="J402" s="253"/>
      <c r="K402" s="253"/>
      <c r="L402" s="257"/>
      <c r="M402" s="258"/>
      <c r="N402" s="259"/>
      <c r="O402" s="259"/>
      <c r="P402" s="259"/>
      <c r="Q402" s="259"/>
      <c r="R402" s="259"/>
      <c r="S402" s="259"/>
      <c r="T402" s="26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1" t="s">
        <v>132</v>
      </c>
      <c r="AU402" s="261" t="s">
        <v>85</v>
      </c>
      <c r="AV402" s="14" t="s">
        <v>83</v>
      </c>
      <c r="AW402" s="14" t="s">
        <v>32</v>
      </c>
      <c r="AX402" s="14" t="s">
        <v>75</v>
      </c>
      <c r="AY402" s="261" t="s">
        <v>123</v>
      </c>
    </row>
    <row r="403" s="13" customFormat="1">
      <c r="A403" s="13"/>
      <c r="B403" s="229"/>
      <c r="C403" s="230"/>
      <c r="D403" s="231" t="s">
        <v>132</v>
      </c>
      <c r="E403" s="232" t="s">
        <v>1</v>
      </c>
      <c r="F403" s="233" t="s">
        <v>430</v>
      </c>
      <c r="G403" s="230"/>
      <c r="H403" s="234">
        <v>8.1999999999999993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0" t="s">
        <v>132</v>
      </c>
      <c r="AU403" s="240" t="s">
        <v>85</v>
      </c>
      <c r="AV403" s="13" t="s">
        <v>85</v>
      </c>
      <c r="AW403" s="13" t="s">
        <v>32</v>
      </c>
      <c r="AX403" s="13" t="s">
        <v>75</v>
      </c>
      <c r="AY403" s="240" t="s">
        <v>123</v>
      </c>
    </row>
    <row r="404" s="14" customFormat="1">
      <c r="A404" s="14"/>
      <c r="B404" s="252"/>
      <c r="C404" s="253"/>
      <c r="D404" s="231" t="s">
        <v>132</v>
      </c>
      <c r="E404" s="254" t="s">
        <v>1</v>
      </c>
      <c r="F404" s="255" t="s">
        <v>269</v>
      </c>
      <c r="G404" s="253"/>
      <c r="H404" s="254" t="s">
        <v>1</v>
      </c>
      <c r="I404" s="256"/>
      <c r="J404" s="253"/>
      <c r="K404" s="253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132</v>
      </c>
      <c r="AU404" s="261" t="s">
        <v>85</v>
      </c>
      <c r="AV404" s="14" t="s">
        <v>83</v>
      </c>
      <c r="AW404" s="14" t="s">
        <v>32</v>
      </c>
      <c r="AX404" s="14" t="s">
        <v>75</v>
      </c>
      <c r="AY404" s="261" t="s">
        <v>123</v>
      </c>
    </row>
    <row r="405" s="13" customFormat="1">
      <c r="A405" s="13"/>
      <c r="B405" s="229"/>
      <c r="C405" s="230"/>
      <c r="D405" s="231" t="s">
        <v>132</v>
      </c>
      <c r="E405" s="232" t="s">
        <v>1</v>
      </c>
      <c r="F405" s="233" t="s">
        <v>431</v>
      </c>
      <c r="G405" s="230"/>
      <c r="H405" s="234">
        <v>13.4</v>
      </c>
      <c r="I405" s="235"/>
      <c r="J405" s="230"/>
      <c r="K405" s="230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132</v>
      </c>
      <c r="AU405" s="240" t="s">
        <v>85</v>
      </c>
      <c r="AV405" s="13" t="s">
        <v>85</v>
      </c>
      <c r="AW405" s="13" t="s">
        <v>32</v>
      </c>
      <c r="AX405" s="13" t="s">
        <v>75</v>
      </c>
      <c r="AY405" s="240" t="s">
        <v>123</v>
      </c>
    </row>
    <row r="406" s="14" customFormat="1">
      <c r="A406" s="14"/>
      <c r="B406" s="252"/>
      <c r="C406" s="253"/>
      <c r="D406" s="231" t="s">
        <v>132</v>
      </c>
      <c r="E406" s="254" t="s">
        <v>1</v>
      </c>
      <c r="F406" s="255" t="s">
        <v>271</v>
      </c>
      <c r="G406" s="253"/>
      <c r="H406" s="254" t="s">
        <v>1</v>
      </c>
      <c r="I406" s="256"/>
      <c r="J406" s="253"/>
      <c r="K406" s="253"/>
      <c r="L406" s="257"/>
      <c r="M406" s="258"/>
      <c r="N406" s="259"/>
      <c r="O406" s="259"/>
      <c r="P406" s="259"/>
      <c r="Q406" s="259"/>
      <c r="R406" s="259"/>
      <c r="S406" s="259"/>
      <c r="T406" s="26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1" t="s">
        <v>132</v>
      </c>
      <c r="AU406" s="261" t="s">
        <v>85</v>
      </c>
      <c r="AV406" s="14" t="s">
        <v>83</v>
      </c>
      <c r="AW406" s="14" t="s">
        <v>32</v>
      </c>
      <c r="AX406" s="14" t="s">
        <v>75</v>
      </c>
      <c r="AY406" s="261" t="s">
        <v>123</v>
      </c>
    </row>
    <row r="407" s="13" customFormat="1">
      <c r="A407" s="13"/>
      <c r="B407" s="229"/>
      <c r="C407" s="230"/>
      <c r="D407" s="231" t="s">
        <v>132</v>
      </c>
      <c r="E407" s="232" t="s">
        <v>1</v>
      </c>
      <c r="F407" s="233" t="s">
        <v>432</v>
      </c>
      <c r="G407" s="230"/>
      <c r="H407" s="234">
        <v>10.1</v>
      </c>
      <c r="I407" s="235"/>
      <c r="J407" s="230"/>
      <c r="K407" s="230"/>
      <c r="L407" s="236"/>
      <c r="M407" s="237"/>
      <c r="N407" s="238"/>
      <c r="O407" s="238"/>
      <c r="P407" s="238"/>
      <c r="Q407" s="238"/>
      <c r="R407" s="238"/>
      <c r="S407" s="238"/>
      <c r="T407" s="23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0" t="s">
        <v>132</v>
      </c>
      <c r="AU407" s="240" t="s">
        <v>85</v>
      </c>
      <c r="AV407" s="13" t="s">
        <v>85</v>
      </c>
      <c r="AW407" s="13" t="s">
        <v>32</v>
      </c>
      <c r="AX407" s="13" t="s">
        <v>75</v>
      </c>
      <c r="AY407" s="240" t="s">
        <v>123</v>
      </c>
    </row>
    <row r="408" s="14" customFormat="1">
      <c r="A408" s="14"/>
      <c r="B408" s="252"/>
      <c r="C408" s="253"/>
      <c r="D408" s="231" t="s">
        <v>132</v>
      </c>
      <c r="E408" s="254" t="s">
        <v>1</v>
      </c>
      <c r="F408" s="255" t="s">
        <v>273</v>
      </c>
      <c r="G408" s="253"/>
      <c r="H408" s="254" t="s">
        <v>1</v>
      </c>
      <c r="I408" s="256"/>
      <c r="J408" s="253"/>
      <c r="K408" s="253"/>
      <c r="L408" s="257"/>
      <c r="M408" s="258"/>
      <c r="N408" s="259"/>
      <c r="O408" s="259"/>
      <c r="P408" s="259"/>
      <c r="Q408" s="259"/>
      <c r="R408" s="259"/>
      <c r="S408" s="259"/>
      <c r="T408" s="26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1" t="s">
        <v>132</v>
      </c>
      <c r="AU408" s="261" t="s">
        <v>85</v>
      </c>
      <c r="AV408" s="14" t="s">
        <v>83</v>
      </c>
      <c r="AW408" s="14" t="s">
        <v>32</v>
      </c>
      <c r="AX408" s="14" t="s">
        <v>75</v>
      </c>
      <c r="AY408" s="261" t="s">
        <v>123</v>
      </c>
    </row>
    <row r="409" s="13" customFormat="1">
      <c r="A409" s="13"/>
      <c r="B409" s="229"/>
      <c r="C409" s="230"/>
      <c r="D409" s="231" t="s">
        <v>132</v>
      </c>
      <c r="E409" s="232" t="s">
        <v>1</v>
      </c>
      <c r="F409" s="233" t="s">
        <v>433</v>
      </c>
      <c r="G409" s="230"/>
      <c r="H409" s="234">
        <v>8.4000000000000004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132</v>
      </c>
      <c r="AU409" s="240" t="s">
        <v>85</v>
      </c>
      <c r="AV409" s="13" t="s">
        <v>85</v>
      </c>
      <c r="AW409" s="13" t="s">
        <v>32</v>
      </c>
      <c r="AX409" s="13" t="s">
        <v>75</v>
      </c>
      <c r="AY409" s="240" t="s">
        <v>123</v>
      </c>
    </row>
    <row r="410" s="13" customFormat="1">
      <c r="A410" s="13"/>
      <c r="B410" s="229"/>
      <c r="C410" s="230"/>
      <c r="D410" s="231" t="s">
        <v>132</v>
      </c>
      <c r="E410" s="232" t="s">
        <v>1</v>
      </c>
      <c r="F410" s="233" t="s">
        <v>434</v>
      </c>
      <c r="G410" s="230"/>
      <c r="H410" s="234">
        <v>16.899999999999999</v>
      </c>
      <c r="I410" s="235"/>
      <c r="J410" s="230"/>
      <c r="K410" s="230"/>
      <c r="L410" s="236"/>
      <c r="M410" s="237"/>
      <c r="N410" s="238"/>
      <c r="O410" s="238"/>
      <c r="P410" s="238"/>
      <c r="Q410" s="238"/>
      <c r="R410" s="238"/>
      <c r="S410" s="238"/>
      <c r="T410" s="23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0" t="s">
        <v>132</v>
      </c>
      <c r="AU410" s="240" t="s">
        <v>85</v>
      </c>
      <c r="AV410" s="13" t="s">
        <v>85</v>
      </c>
      <c r="AW410" s="13" t="s">
        <v>32</v>
      </c>
      <c r="AX410" s="13" t="s">
        <v>75</v>
      </c>
      <c r="AY410" s="240" t="s">
        <v>123</v>
      </c>
    </row>
    <row r="411" s="14" customFormat="1">
      <c r="A411" s="14"/>
      <c r="B411" s="252"/>
      <c r="C411" s="253"/>
      <c r="D411" s="231" t="s">
        <v>132</v>
      </c>
      <c r="E411" s="254" t="s">
        <v>1</v>
      </c>
      <c r="F411" s="255" t="s">
        <v>275</v>
      </c>
      <c r="G411" s="253"/>
      <c r="H411" s="254" t="s">
        <v>1</v>
      </c>
      <c r="I411" s="256"/>
      <c r="J411" s="253"/>
      <c r="K411" s="253"/>
      <c r="L411" s="257"/>
      <c r="M411" s="258"/>
      <c r="N411" s="259"/>
      <c r="O411" s="259"/>
      <c r="P411" s="259"/>
      <c r="Q411" s="259"/>
      <c r="R411" s="259"/>
      <c r="S411" s="259"/>
      <c r="T411" s="26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1" t="s">
        <v>132</v>
      </c>
      <c r="AU411" s="261" t="s">
        <v>85</v>
      </c>
      <c r="AV411" s="14" t="s">
        <v>83</v>
      </c>
      <c r="AW411" s="14" t="s">
        <v>32</v>
      </c>
      <c r="AX411" s="14" t="s">
        <v>75</v>
      </c>
      <c r="AY411" s="261" t="s">
        <v>123</v>
      </c>
    </row>
    <row r="412" s="13" customFormat="1">
      <c r="A412" s="13"/>
      <c r="B412" s="229"/>
      <c r="C412" s="230"/>
      <c r="D412" s="231" t="s">
        <v>132</v>
      </c>
      <c r="E412" s="232" t="s">
        <v>1</v>
      </c>
      <c r="F412" s="233" t="s">
        <v>435</v>
      </c>
      <c r="G412" s="230"/>
      <c r="H412" s="234">
        <v>8.5999999999999996</v>
      </c>
      <c r="I412" s="235"/>
      <c r="J412" s="230"/>
      <c r="K412" s="230"/>
      <c r="L412" s="236"/>
      <c r="M412" s="237"/>
      <c r="N412" s="238"/>
      <c r="O412" s="238"/>
      <c r="P412" s="238"/>
      <c r="Q412" s="238"/>
      <c r="R412" s="238"/>
      <c r="S412" s="238"/>
      <c r="T412" s="23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0" t="s">
        <v>132</v>
      </c>
      <c r="AU412" s="240" t="s">
        <v>85</v>
      </c>
      <c r="AV412" s="13" t="s">
        <v>85</v>
      </c>
      <c r="AW412" s="13" t="s">
        <v>32</v>
      </c>
      <c r="AX412" s="13" t="s">
        <v>75</v>
      </c>
      <c r="AY412" s="240" t="s">
        <v>123</v>
      </c>
    </row>
    <row r="413" s="13" customFormat="1">
      <c r="A413" s="13"/>
      <c r="B413" s="229"/>
      <c r="C413" s="230"/>
      <c r="D413" s="231" t="s">
        <v>132</v>
      </c>
      <c r="E413" s="232" t="s">
        <v>1</v>
      </c>
      <c r="F413" s="233" t="s">
        <v>164</v>
      </c>
      <c r="G413" s="230"/>
      <c r="H413" s="234">
        <v>9</v>
      </c>
      <c r="I413" s="235"/>
      <c r="J413" s="230"/>
      <c r="K413" s="230"/>
      <c r="L413" s="236"/>
      <c r="M413" s="237"/>
      <c r="N413" s="238"/>
      <c r="O413" s="238"/>
      <c r="P413" s="238"/>
      <c r="Q413" s="238"/>
      <c r="R413" s="238"/>
      <c r="S413" s="238"/>
      <c r="T413" s="23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0" t="s">
        <v>132</v>
      </c>
      <c r="AU413" s="240" t="s">
        <v>85</v>
      </c>
      <c r="AV413" s="13" t="s">
        <v>85</v>
      </c>
      <c r="AW413" s="13" t="s">
        <v>32</v>
      </c>
      <c r="AX413" s="13" t="s">
        <v>75</v>
      </c>
      <c r="AY413" s="240" t="s">
        <v>123</v>
      </c>
    </row>
    <row r="414" s="15" customFormat="1">
      <c r="A414" s="15"/>
      <c r="B414" s="262"/>
      <c r="C414" s="263"/>
      <c r="D414" s="231" t="s">
        <v>132</v>
      </c>
      <c r="E414" s="264" t="s">
        <v>1</v>
      </c>
      <c r="F414" s="265" t="s">
        <v>277</v>
      </c>
      <c r="G414" s="263"/>
      <c r="H414" s="266">
        <v>74.599999999999994</v>
      </c>
      <c r="I414" s="267"/>
      <c r="J414" s="263"/>
      <c r="K414" s="263"/>
      <c r="L414" s="268"/>
      <c r="M414" s="269"/>
      <c r="N414" s="270"/>
      <c r="O414" s="270"/>
      <c r="P414" s="270"/>
      <c r="Q414" s="270"/>
      <c r="R414" s="270"/>
      <c r="S414" s="270"/>
      <c r="T414" s="271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2" t="s">
        <v>132</v>
      </c>
      <c r="AU414" s="272" t="s">
        <v>85</v>
      </c>
      <c r="AV414" s="15" t="s">
        <v>130</v>
      </c>
      <c r="AW414" s="15" t="s">
        <v>32</v>
      </c>
      <c r="AX414" s="15" t="s">
        <v>83</v>
      </c>
      <c r="AY414" s="272" t="s">
        <v>123</v>
      </c>
    </row>
    <row r="415" s="2" customFormat="1" ht="24.15" customHeight="1">
      <c r="A415" s="38"/>
      <c r="B415" s="39"/>
      <c r="C415" s="215" t="s">
        <v>494</v>
      </c>
      <c r="D415" s="215" t="s">
        <v>126</v>
      </c>
      <c r="E415" s="216" t="s">
        <v>495</v>
      </c>
      <c r="F415" s="217" t="s">
        <v>496</v>
      </c>
      <c r="G415" s="218" t="s">
        <v>154</v>
      </c>
      <c r="H415" s="219">
        <v>201.52000000000001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40</v>
      </c>
      <c r="O415" s="91"/>
      <c r="P415" s="225">
        <f>O415*H415</f>
        <v>0</v>
      </c>
      <c r="Q415" s="225">
        <v>0.00080000000000000004</v>
      </c>
      <c r="R415" s="225">
        <f>Q415*H415</f>
        <v>0.16121600000000003</v>
      </c>
      <c r="S415" s="225">
        <v>0</v>
      </c>
      <c r="T415" s="22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196</v>
      </c>
      <c r="AT415" s="227" t="s">
        <v>126</v>
      </c>
      <c r="AU415" s="227" t="s">
        <v>85</v>
      </c>
      <c r="AY415" s="17" t="s">
        <v>123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83</v>
      </c>
      <c r="BK415" s="228">
        <f>ROUND(I415*H415,2)</f>
        <v>0</v>
      </c>
      <c r="BL415" s="17" t="s">
        <v>196</v>
      </c>
      <c r="BM415" s="227" t="s">
        <v>497</v>
      </c>
    </row>
    <row r="416" s="13" customFormat="1">
      <c r="A416" s="13"/>
      <c r="B416" s="229"/>
      <c r="C416" s="230"/>
      <c r="D416" s="231" t="s">
        <v>132</v>
      </c>
      <c r="E416" s="232" t="s">
        <v>1</v>
      </c>
      <c r="F416" s="233" t="s">
        <v>498</v>
      </c>
      <c r="G416" s="230"/>
      <c r="H416" s="234">
        <v>201.52000000000001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0" t="s">
        <v>132</v>
      </c>
      <c r="AU416" s="240" t="s">
        <v>85</v>
      </c>
      <c r="AV416" s="13" t="s">
        <v>85</v>
      </c>
      <c r="AW416" s="13" t="s">
        <v>32</v>
      </c>
      <c r="AX416" s="13" t="s">
        <v>83</v>
      </c>
      <c r="AY416" s="240" t="s">
        <v>123</v>
      </c>
    </row>
    <row r="417" s="2" customFormat="1" ht="24.15" customHeight="1">
      <c r="A417" s="38"/>
      <c r="B417" s="39"/>
      <c r="C417" s="215" t="s">
        <v>499</v>
      </c>
      <c r="D417" s="215" t="s">
        <v>126</v>
      </c>
      <c r="E417" s="216" t="s">
        <v>500</v>
      </c>
      <c r="F417" s="217" t="s">
        <v>501</v>
      </c>
      <c r="G417" s="218" t="s">
        <v>146</v>
      </c>
      <c r="H417" s="219">
        <v>1</v>
      </c>
      <c r="I417" s="220"/>
      <c r="J417" s="221">
        <f>ROUND(I417*H417,2)</f>
        <v>0</v>
      </c>
      <c r="K417" s="222"/>
      <c r="L417" s="44"/>
      <c r="M417" s="223" t="s">
        <v>1</v>
      </c>
      <c r="N417" s="224" t="s">
        <v>40</v>
      </c>
      <c r="O417" s="91"/>
      <c r="P417" s="225">
        <f>O417*H417</f>
        <v>0</v>
      </c>
      <c r="Q417" s="225">
        <v>0</v>
      </c>
      <c r="R417" s="225">
        <f>Q417*H417</f>
        <v>0</v>
      </c>
      <c r="S417" s="225">
        <v>0</v>
      </c>
      <c r="T417" s="22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7" t="s">
        <v>196</v>
      </c>
      <c r="AT417" s="227" t="s">
        <v>126</v>
      </c>
      <c r="AU417" s="227" t="s">
        <v>85</v>
      </c>
      <c r="AY417" s="17" t="s">
        <v>123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7" t="s">
        <v>83</v>
      </c>
      <c r="BK417" s="228">
        <f>ROUND(I417*H417,2)</f>
        <v>0</v>
      </c>
      <c r="BL417" s="17" t="s">
        <v>196</v>
      </c>
      <c r="BM417" s="227" t="s">
        <v>502</v>
      </c>
    </row>
    <row r="418" s="2" customFormat="1" ht="24.15" customHeight="1">
      <c r="A418" s="38"/>
      <c r="B418" s="39"/>
      <c r="C418" s="215" t="s">
        <v>503</v>
      </c>
      <c r="D418" s="215" t="s">
        <v>126</v>
      </c>
      <c r="E418" s="216" t="s">
        <v>504</v>
      </c>
      <c r="F418" s="217" t="s">
        <v>505</v>
      </c>
      <c r="G418" s="218" t="s">
        <v>444</v>
      </c>
      <c r="H418" s="219">
        <v>30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40</v>
      </c>
      <c r="O418" s="91"/>
      <c r="P418" s="225">
        <f>O418*H418</f>
        <v>0</v>
      </c>
      <c r="Q418" s="225">
        <v>0.0060000000000000001</v>
      </c>
      <c r="R418" s="225">
        <f>Q418*H418</f>
        <v>0.17999999999999999</v>
      </c>
      <c r="S418" s="225">
        <v>0</v>
      </c>
      <c r="T418" s="22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196</v>
      </c>
      <c r="AT418" s="227" t="s">
        <v>126</v>
      </c>
      <c r="AU418" s="227" t="s">
        <v>85</v>
      </c>
      <c r="AY418" s="17" t="s">
        <v>123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83</v>
      </c>
      <c r="BK418" s="228">
        <f>ROUND(I418*H418,2)</f>
        <v>0</v>
      </c>
      <c r="BL418" s="17" t="s">
        <v>196</v>
      </c>
      <c r="BM418" s="227" t="s">
        <v>506</v>
      </c>
    </row>
    <row r="419" s="2" customFormat="1" ht="24.15" customHeight="1">
      <c r="A419" s="38"/>
      <c r="B419" s="39"/>
      <c r="C419" s="215" t="s">
        <v>507</v>
      </c>
      <c r="D419" s="215" t="s">
        <v>126</v>
      </c>
      <c r="E419" s="216" t="s">
        <v>508</v>
      </c>
      <c r="F419" s="217" t="s">
        <v>509</v>
      </c>
      <c r="G419" s="218" t="s">
        <v>154</v>
      </c>
      <c r="H419" s="219">
        <v>24</v>
      </c>
      <c r="I419" s="220"/>
      <c r="J419" s="221">
        <f>ROUND(I419*H419,2)</f>
        <v>0</v>
      </c>
      <c r="K419" s="222"/>
      <c r="L419" s="44"/>
      <c r="M419" s="223" t="s">
        <v>1</v>
      </c>
      <c r="N419" s="224" t="s">
        <v>40</v>
      </c>
      <c r="O419" s="91"/>
      <c r="P419" s="225">
        <f>O419*H419</f>
        <v>0</v>
      </c>
      <c r="Q419" s="225">
        <v>0.00092000000000000003</v>
      </c>
      <c r="R419" s="225">
        <f>Q419*H419</f>
        <v>0.022080000000000002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196</v>
      </c>
      <c r="AT419" s="227" t="s">
        <v>126</v>
      </c>
      <c r="AU419" s="227" t="s">
        <v>85</v>
      </c>
      <c r="AY419" s="17" t="s">
        <v>123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83</v>
      </c>
      <c r="BK419" s="228">
        <f>ROUND(I419*H419,2)</f>
        <v>0</v>
      </c>
      <c r="BL419" s="17" t="s">
        <v>196</v>
      </c>
      <c r="BM419" s="227" t="s">
        <v>510</v>
      </c>
    </row>
    <row r="420" s="14" customFormat="1">
      <c r="A420" s="14"/>
      <c r="B420" s="252"/>
      <c r="C420" s="253"/>
      <c r="D420" s="231" t="s">
        <v>132</v>
      </c>
      <c r="E420" s="254" t="s">
        <v>1</v>
      </c>
      <c r="F420" s="255" t="s">
        <v>269</v>
      </c>
      <c r="G420" s="253"/>
      <c r="H420" s="254" t="s">
        <v>1</v>
      </c>
      <c r="I420" s="256"/>
      <c r="J420" s="253"/>
      <c r="K420" s="253"/>
      <c r="L420" s="257"/>
      <c r="M420" s="258"/>
      <c r="N420" s="259"/>
      <c r="O420" s="259"/>
      <c r="P420" s="259"/>
      <c r="Q420" s="259"/>
      <c r="R420" s="259"/>
      <c r="S420" s="259"/>
      <c r="T420" s="26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1" t="s">
        <v>132</v>
      </c>
      <c r="AU420" s="261" t="s">
        <v>85</v>
      </c>
      <c r="AV420" s="14" t="s">
        <v>83</v>
      </c>
      <c r="AW420" s="14" t="s">
        <v>32</v>
      </c>
      <c r="AX420" s="14" t="s">
        <v>75</v>
      </c>
      <c r="AY420" s="261" t="s">
        <v>123</v>
      </c>
    </row>
    <row r="421" s="13" customFormat="1">
      <c r="A421" s="13"/>
      <c r="B421" s="229"/>
      <c r="C421" s="230"/>
      <c r="D421" s="231" t="s">
        <v>132</v>
      </c>
      <c r="E421" s="232" t="s">
        <v>1</v>
      </c>
      <c r="F421" s="233" t="s">
        <v>440</v>
      </c>
      <c r="G421" s="230"/>
      <c r="H421" s="234">
        <v>21</v>
      </c>
      <c r="I421" s="235"/>
      <c r="J421" s="230"/>
      <c r="K421" s="230"/>
      <c r="L421" s="236"/>
      <c r="M421" s="237"/>
      <c r="N421" s="238"/>
      <c r="O421" s="238"/>
      <c r="P421" s="238"/>
      <c r="Q421" s="238"/>
      <c r="R421" s="238"/>
      <c r="S421" s="238"/>
      <c r="T421" s="23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0" t="s">
        <v>132</v>
      </c>
      <c r="AU421" s="240" t="s">
        <v>85</v>
      </c>
      <c r="AV421" s="13" t="s">
        <v>85</v>
      </c>
      <c r="AW421" s="13" t="s">
        <v>32</v>
      </c>
      <c r="AX421" s="13" t="s">
        <v>75</v>
      </c>
      <c r="AY421" s="240" t="s">
        <v>123</v>
      </c>
    </row>
    <row r="422" s="14" customFormat="1">
      <c r="A422" s="14"/>
      <c r="B422" s="252"/>
      <c r="C422" s="253"/>
      <c r="D422" s="231" t="s">
        <v>132</v>
      </c>
      <c r="E422" s="254" t="s">
        <v>1</v>
      </c>
      <c r="F422" s="255" t="s">
        <v>275</v>
      </c>
      <c r="G422" s="253"/>
      <c r="H422" s="254" t="s">
        <v>1</v>
      </c>
      <c r="I422" s="256"/>
      <c r="J422" s="253"/>
      <c r="K422" s="253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132</v>
      </c>
      <c r="AU422" s="261" t="s">
        <v>85</v>
      </c>
      <c r="AV422" s="14" t="s">
        <v>83</v>
      </c>
      <c r="AW422" s="14" t="s">
        <v>32</v>
      </c>
      <c r="AX422" s="14" t="s">
        <v>75</v>
      </c>
      <c r="AY422" s="261" t="s">
        <v>123</v>
      </c>
    </row>
    <row r="423" s="13" customFormat="1">
      <c r="A423" s="13"/>
      <c r="B423" s="229"/>
      <c r="C423" s="230"/>
      <c r="D423" s="231" t="s">
        <v>132</v>
      </c>
      <c r="E423" s="232" t="s">
        <v>1</v>
      </c>
      <c r="F423" s="233" t="s">
        <v>137</v>
      </c>
      <c r="G423" s="230"/>
      <c r="H423" s="234">
        <v>3</v>
      </c>
      <c r="I423" s="235"/>
      <c r="J423" s="230"/>
      <c r="K423" s="230"/>
      <c r="L423" s="236"/>
      <c r="M423" s="237"/>
      <c r="N423" s="238"/>
      <c r="O423" s="238"/>
      <c r="P423" s="238"/>
      <c r="Q423" s="238"/>
      <c r="R423" s="238"/>
      <c r="S423" s="238"/>
      <c r="T423" s="23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0" t="s">
        <v>132</v>
      </c>
      <c r="AU423" s="240" t="s">
        <v>85</v>
      </c>
      <c r="AV423" s="13" t="s">
        <v>85</v>
      </c>
      <c r="AW423" s="13" t="s">
        <v>32</v>
      </c>
      <c r="AX423" s="13" t="s">
        <v>75</v>
      </c>
      <c r="AY423" s="240" t="s">
        <v>123</v>
      </c>
    </row>
    <row r="424" s="15" customFormat="1">
      <c r="A424" s="15"/>
      <c r="B424" s="262"/>
      <c r="C424" s="263"/>
      <c r="D424" s="231" t="s">
        <v>132</v>
      </c>
      <c r="E424" s="264" t="s">
        <v>1</v>
      </c>
      <c r="F424" s="265" t="s">
        <v>277</v>
      </c>
      <c r="G424" s="263"/>
      <c r="H424" s="266">
        <v>24</v>
      </c>
      <c r="I424" s="267"/>
      <c r="J424" s="263"/>
      <c r="K424" s="263"/>
      <c r="L424" s="268"/>
      <c r="M424" s="269"/>
      <c r="N424" s="270"/>
      <c r="O424" s="270"/>
      <c r="P424" s="270"/>
      <c r="Q424" s="270"/>
      <c r="R424" s="270"/>
      <c r="S424" s="270"/>
      <c r="T424" s="27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2" t="s">
        <v>132</v>
      </c>
      <c r="AU424" s="272" t="s">
        <v>85</v>
      </c>
      <c r="AV424" s="15" t="s">
        <v>130</v>
      </c>
      <c r="AW424" s="15" t="s">
        <v>32</v>
      </c>
      <c r="AX424" s="15" t="s">
        <v>83</v>
      </c>
      <c r="AY424" s="272" t="s">
        <v>123</v>
      </c>
    </row>
    <row r="425" s="2" customFormat="1" ht="24.15" customHeight="1">
      <c r="A425" s="38"/>
      <c r="B425" s="39"/>
      <c r="C425" s="215" t="s">
        <v>511</v>
      </c>
      <c r="D425" s="215" t="s">
        <v>126</v>
      </c>
      <c r="E425" s="216" t="s">
        <v>512</v>
      </c>
      <c r="F425" s="217" t="s">
        <v>513</v>
      </c>
      <c r="G425" s="218" t="s">
        <v>444</v>
      </c>
      <c r="H425" s="219">
        <v>6</v>
      </c>
      <c r="I425" s="220"/>
      <c r="J425" s="221">
        <f>ROUND(I425*H425,2)</f>
        <v>0</v>
      </c>
      <c r="K425" s="222"/>
      <c r="L425" s="44"/>
      <c r="M425" s="223" t="s">
        <v>1</v>
      </c>
      <c r="N425" s="224" t="s">
        <v>40</v>
      </c>
      <c r="O425" s="91"/>
      <c r="P425" s="225">
        <f>O425*H425</f>
        <v>0</v>
      </c>
      <c r="Q425" s="225">
        <v>0.0022899999999999999</v>
      </c>
      <c r="R425" s="225">
        <f>Q425*H425</f>
        <v>0.013739999999999999</v>
      </c>
      <c r="S425" s="225">
        <v>0</v>
      </c>
      <c r="T425" s="22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7" t="s">
        <v>196</v>
      </c>
      <c r="AT425" s="227" t="s">
        <v>126</v>
      </c>
      <c r="AU425" s="227" t="s">
        <v>85</v>
      </c>
      <c r="AY425" s="17" t="s">
        <v>123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7" t="s">
        <v>83</v>
      </c>
      <c r="BK425" s="228">
        <f>ROUND(I425*H425,2)</f>
        <v>0</v>
      </c>
      <c r="BL425" s="17" t="s">
        <v>196</v>
      </c>
      <c r="BM425" s="227" t="s">
        <v>514</v>
      </c>
    </row>
    <row r="426" s="13" customFormat="1">
      <c r="A426" s="13"/>
      <c r="B426" s="229"/>
      <c r="C426" s="230"/>
      <c r="D426" s="231" t="s">
        <v>132</v>
      </c>
      <c r="E426" s="232" t="s">
        <v>1</v>
      </c>
      <c r="F426" s="233" t="s">
        <v>124</v>
      </c>
      <c r="G426" s="230"/>
      <c r="H426" s="234">
        <v>6</v>
      </c>
      <c r="I426" s="235"/>
      <c r="J426" s="230"/>
      <c r="K426" s="230"/>
      <c r="L426" s="236"/>
      <c r="M426" s="237"/>
      <c r="N426" s="238"/>
      <c r="O426" s="238"/>
      <c r="P426" s="238"/>
      <c r="Q426" s="238"/>
      <c r="R426" s="238"/>
      <c r="S426" s="238"/>
      <c r="T426" s="23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0" t="s">
        <v>132</v>
      </c>
      <c r="AU426" s="240" t="s">
        <v>85</v>
      </c>
      <c r="AV426" s="13" t="s">
        <v>85</v>
      </c>
      <c r="AW426" s="13" t="s">
        <v>32</v>
      </c>
      <c r="AX426" s="13" t="s">
        <v>83</v>
      </c>
      <c r="AY426" s="240" t="s">
        <v>123</v>
      </c>
    </row>
    <row r="427" s="2" customFormat="1" ht="24.15" customHeight="1">
      <c r="A427" s="38"/>
      <c r="B427" s="39"/>
      <c r="C427" s="215" t="s">
        <v>515</v>
      </c>
      <c r="D427" s="215" t="s">
        <v>126</v>
      </c>
      <c r="E427" s="216" t="s">
        <v>516</v>
      </c>
      <c r="F427" s="217" t="s">
        <v>517</v>
      </c>
      <c r="G427" s="218" t="s">
        <v>444</v>
      </c>
      <c r="H427" s="219">
        <v>7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40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196</v>
      </c>
      <c r="AT427" s="227" t="s">
        <v>126</v>
      </c>
      <c r="AU427" s="227" t="s">
        <v>85</v>
      </c>
      <c r="AY427" s="17" t="s">
        <v>123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83</v>
      </c>
      <c r="BK427" s="228">
        <f>ROUND(I427*H427,2)</f>
        <v>0</v>
      </c>
      <c r="BL427" s="17" t="s">
        <v>196</v>
      </c>
      <c r="BM427" s="227" t="s">
        <v>518</v>
      </c>
    </row>
    <row r="428" s="2" customFormat="1" ht="21.75" customHeight="1">
      <c r="A428" s="38"/>
      <c r="B428" s="39"/>
      <c r="C428" s="215" t="s">
        <v>519</v>
      </c>
      <c r="D428" s="215" t="s">
        <v>126</v>
      </c>
      <c r="E428" s="216" t="s">
        <v>520</v>
      </c>
      <c r="F428" s="217" t="s">
        <v>521</v>
      </c>
      <c r="G428" s="218" t="s">
        <v>154</v>
      </c>
      <c r="H428" s="219">
        <v>74.599999999999994</v>
      </c>
      <c r="I428" s="220"/>
      <c r="J428" s="221">
        <f>ROUND(I428*H428,2)</f>
        <v>0</v>
      </c>
      <c r="K428" s="222"/>
      <c r="L428" s="44"/>
      <c r="M428" s="223" t="s">
        <v>1</v>
      </c>
      <c r="N428" s="224" t="s">
        <v>40</v>
      </c>
      <c r="O428" s="91"/>
      <c r="P428" s="225">
        <f>O428*H428</f>
        <v>0</v>
      </c>
      <c r="Q428" s="225">
        <v>0.00091</v>
      </c>
      <c r="R428" s="225">
        <f>Q428*H428</f>
        <v>0.067885999999999988</v>
      </c>
      <c r="S428" s="225">
        <v>0</v>
      </c>
      <c r="T428" s="22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7" t="s">
        <v>196</v>
      </c>
      <c r="AT428" s="227" t="s">
        <v>126</v>
      </c>
      <c r="AU428" s="227" t="s">
        <v>85</v>
      </c>
      <c r="AY428" s="17" t="s">
        <v>123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83</v>
      </c>
      <c r="BK428" s="228">
        <f>ROUND(I428*H428,2)</f>
        <v>0</v>
      </c>
      <c r="BL428" s="17" t="s">
        <v>196</v>
      </c>
      <c r="BM428" s="227" t="s">
        <v>522</v>
      </c>
    </row>
    <row r="429" s="14" customFormat="1">
      <c r="A429" s="14"/>
      <c r="B429" s="252"/>
      <c r="C429" s="253"/>
      <c r="D429" s="231" t="s">
        <v>132</v>
      </c>
      <c r="E429" s="254" t="s">
        <v>1</v>
      </c>
      <c r="F429" s="255" t="s">
        <v>267</v>
      </c>
      <c r="G429" s="253"/>
      <c r="H429" s="254" t="s">
        <v>1</v>
      </c>
      <c r="I429" s="256"/>
      <c r="J429" s="253"/>
      <c r="K429" s="253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132</v>
      </c>
      <c r="AU429" s="261" t="s">
        <v>85</v>
      </c>
      <c r="AV429" s="14" t="s">
        <v>83</v>
      </c>
      <c r="AW429" s="14" t="s">
        <v>32</v>
      </c>
      <c r="AX429" s="14" t="s">
        <v>75</v>
      </c>
      <c r="AY429" s="261" t="s">
        <v>123</v>
      </c>
    </row>
    <row r="430" s="13" customFormat="1">
      <c r="A430" s="13"/>
      <c r="B430" s="229"/>
      <c r="C430" s="230"/>
      <c r="D430" s="231" t="s">
        <v>132</v>
      </c>
      <c r="E430" s="232" t="s">
        <v>1</v>
      </c>
      <c r="F430" s="233" t="s">
        <v>430</v>
      </c>
      <c r="G430" s="230"/>
      <c r="H430" s="234">
        <v>8.1999999999999993</v>
      </c>
      <c r="I430" s="235"/>
      <c r="J430" s="230"/>
      <c r="K430" s="230"/>
      <c r="L430" s="236"/>
      <c r="M430" s="237"/>
      <c r="N430" s="238"/>
      <c r="O430" s="238"/>
      <c r="P430" s="238"/>
      <c r="Q430" s="238"/>
      <c r="R430" s="238"/>
      <c r="S430" s="238"/>
      <c r="T430" s="23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0" t="s">
        <v>132</v>
      </c>
      <c r="AU430" s="240" t="s">
        <v>85</v>
      </c>
      <c r="AV430" s="13" t="s">
        <v>85</v>
      </c>
      <c r="AW430" s="13" t="s">
        <v>32</v>
      </c>
      <c r="AX430" s="13" t="s">
        <v>75</v>
      </c>
      <c r="AY430" s="240" t="s">
        <v>123</v>
      </c>
    </row>
    <row r="431" s="14" customFormat="1">
      <c r="A431" s="14"/>
      <c r="B431" s="252"/>
      <c r="C431" s="253"/>
      <c r="D431" s="231" t="s">
        <v>132</v>
      </c>
      <c r="E431" s="254" t="s">
        <v>1</v>
      </c>
      <c r="F431" s="255" t="s">
        <v>269</v>
      </c>
      <c r="G431" s="253"/>
      <c r="H431" s="254" t="s">
        <v>1</v>
      </c>
      <c r="I431" s="256"/>
      <c r="J431" s="253"/>
      <c r="K431" s="253"/>
      <c r="L431" s="257"/>
      <c r="M431" s="258"/>
      <c r="N431" s="259"/>
      <c r="O431" s="259"/>
      <c r="P431" s="259"/>
      <c r="Q431" s="259"/>
      <c r="R431" s="259"/>
      <c r="S431" s="259"/>
      <c r="T431" s="26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1" t="s">
        <v>132</v>
      </c>
      <c r="AU431" s="261" t="s">
        <v>85</v>
      </c>
      <c r="AV431" s="14" t="s">
        <v>83</v>
      </c>
      <c r="AW431" s="14" t="s">
        <v>32</v>
      </c>
      <c r="AX431" s="14" t="s">
        <v>75</v>
      </c>
      <c r="AY431" s="261" t="s">
        <v>123</v>
      </c>
    </row>
    <row r="432" s="13" customFormat="1">
      <c r="A432" s="13"/>
      <c r="B432" s="229"/>
      <c r="C432" s="230"/>
      <c r="D432" s="231" t="s">
        <v>132</v>
      </c>
      <c r="E432" s="232" t="s">
        <v>1</v>
      </c>
      <c r="F432" s="233" t="s">
        <v>431</v>
      </c>
      <c r="G432" s="230"/>
      <c r="H432" s="234">
        <v>13.4</v>
      </c>
      <c r="I432" s="235"/>
      <c r="J432" s="230"/>
      <c r="K432" s="230"/>
      <c r="L432" s="236"/>
      <c r="M432" s="237"/>
      <c r="N432" s="238"/>
      <c r="O432" s="238"/>
      <c r="P432" s="238"/>
      <c r="Q432" s="238"/>
      <c r="R432" s="238"/>
      <c r="S432" s="238"/>
      <c r="T432" s="23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0" t="s">
        <v>132</v>
      </c>
      <c r="AU432" s="240" t="s">
        <v>85</v>
      </c>
      <c r="AV432" s="13" t="s">
        <v>85</v>
      </c>
      <c r="AW432" s="13" t="s">
        <v>32</v>
      </c>
      <c r="AX432" s="13" t="s">
        <v>75</v>
      </c>
      <c r="AY432" s="240" t="s">
        <v>123</v>
      </c>
    </row>
    <row r="433" s="14" customFormat="1">
      <c r="A433" s="14"/>
      <c r="B433" s="252"/>
      <c r="C433" s="253"/>
      <c r="D433" s="231" t="s">
        <v>132</v>
      </c>
      <c r="E433" s="254" t="s">
        <v>1</v>
      </c>
      <c r="F433" s="255" t="s">
        <v>271</v>
      </c>
      <c r="G433" s="253"/>
      <c r="H433" s="254" t="s">
        <v>1</v>
      </c>
      <c r="I433" s="256"/>
      <c r="J433" s="253"/>
      <c r="K433" s="253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132</v>
      </c>
      <c r="AU433" s="261" t="s">
        <v>85</v>
      </c>
      <c r="AV433" s="14" t="s">
        <v>83</v>
      </c>
      <c r="AW433" s="14" t="s">
        <v>32</v>
      </c>
      <c r="AX433" s="14" t="s">
        <v>75</v>
      </c>
      <c r="AY433" s="261" t="s">
        <v>123</v>
      </c>
    </row>
    <row r="434" s="13" customFormat="1">
      <c r="A434" s="13"/>
      <c r="B434" s="229"/>
      <c r="C434" s="230"/>
      <c r="D434" s="231" t="s">
        <v>132</v>
      </c>
      <c r="E434" s="232" t="s">
        <v>1</v>
      </c>
      <c r="F434" s="233" t="s">
        <v>432</v>
      </c>
      <c r="G434" s="230"/>
      <c r="H434" s="234">
        <v>10.1</v>
      </c>
      <c r="I434" s="235"/>
      <c r="J434" s="230"/>
      <c r="K434" s="230"/>
      <c r="L434" s="236"/>
      <c r="M434" s="237"/>
      <c r="N434" s="238"/>
      <c r="O434" s="238"/>
      <c r="P434" s="238"/>
      <c r="Q434" s="238"/>
      <c r="R434" s="238"/>
      <c r="S434" s="238"/>
      <c r="T434" s="23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0" t="s">
        <v>132</v>
      </c>
      <c r="AU434" s="240" t="s">
        <v>85</v>
      </c>
      <c r="AV434" s="13" t="s">
        <v>85</v>
      </c>
      <c r="AW434" s="13" t="s">
        <v>32</v>
      </c>
      <c r="AX434" s="13" t="s">
        <v>75</v>
      </c>
      <c r="AY434" s="240" t="s">
        <v>123</v>
      </c>
    </row>
    <row r="435" s="14" customFormat="1">
      <c r="A435" s="14"/>
      <c r="B435" s="252"/>
      <c r="C435" s="253"/>
      <c r="D435" s="231" t="s">
        <v>132</v>
      </c>
      <c r="E435" s="254" t="s">
        <v>1</v>
      </c>
      <c r="F435" s="255" t="s">
        <v>273</v>
      </c>
      <c r="G435" s="253"/>
      <c r="H435" s="254" t="s">
        <v>1</v>
      </c>
      <c r="I435" s="256"/>
      <c r="J435" s="253"/>
      <c r="K435" s="253"/>
      <c r="L435" s="257"/>
      <c r="M435" s="258"/>
      <c r="N435" s="259"/>
      <c r="O435" s="259"/>
      <c r="P435" s="259"/>
      <c r="Q435" s="259"/>
      <c r="R435" s="259"/>
      <c r="S435" s="259"/>
      <c r="T435" s="26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1" t="s">
        <v>132</v>
      </c>
      <c r="AU435" s="261" t="s">
        <v>85</v>
      </c>
      <c r="AV435" s="14" t="s">
        <v>83</v>
      </c>
      <c r="AW435" s="14" t="s">
        <v>32</v>
      </c>
      <c r="AX435" s="14" t="s">
        <v>75</v>
      </c>
      <c r="AY435" s="261" t="s">
        <v>123</v>
      </c>
    </row>
    <row r="436" s="13" customFormat="1">
      <c r="A436" s="13"/>
      <c r="B436" s="229"/>
      <c r="C436" s="230"/>
      <c r="D436" s="231" t="s">
        <v>132</v>
      </c>
      <c r="E436" s="232" t="s">
        <v>1</v>
      </c>
      <c r="F436" s="233" t="s">
        <v>433</v>
      </c>
      <c r="G436" s="230"/>
      <c r="H436" s="234">
        <v>8.4000000000000004</v>
      </c>
      <c r="I436" s="235"/>
      <c r="J436" s="230"/>
      <c r="K436" s="230"/>
      <c r="L436" s="236"/>
      <c r="M436" s="237"/>
      <c r="N436" s="238"/>
      <c r="O436" s="238"/>
      <c r="P436" s="238"/>
      <c r="Q436" s="238"/>
      <c r="R436" s="238"/>
      <c r="S436" s="238"/>
      <c r="T436" s="23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0" t="s">
        <v>132</v>
      </c>
      <c r="AU436" s="240" t="s">
        <v>85</v>
      </c>
      <c r="AV436" s="13" t="s">
        <v>85</v>
      </c>
      <c r="AW436" s="13" t="s">
        <v>32</v>
      </c>
      <c r="AX436" s="13" t="s">
        <v>75</v>
      </c>
      <c r="AY436" s="240" t="s">
        <v>123</v>
      </c>
    </row>
    <row r="437" s="13" customFormat="1">
      <c r="A437" s="13"/>
      <c r="B437" s="229"/>
      <c r="C437" s="230"/>
      <c r="D437" s="231" t="s">
        <v>132</v>
      </c>
      <c r="E437" s="232" t="s">
        <v>1</v>
      </c>
      <c r="F437" s="233" t="s">
        <v>434</v>
      </c>
      <c r="G437" s="230"/>
      <c r="H437" s="234">
        <v>16.899999999999999</v>
      </c>
      <c r="I437" s="235"/>
      <c r="J437" s="230"/>
      <c r="K437" s="230"/>
      <c r="L437" s="236"/>
      <c r="M437" s="237"/>
      <c r="N437" s="238"/>
      <c r="O437" s="238"/>
      <c r="P437" s="238"/>
      <c r="Q437" s="238"/>
      <c r="R437" s="238"/>
      <c r="S437" s="238"/>
      <c r="T437" s="23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0" t="s">
        <v>132</v>
      </c>
      <c r="AU437" s="240" t="s">
        <v>85</v>
      </c>
      <c r="AV437" s="13" t="s">
        <v>85</v>
      </c>
      <c r="AW437" s="13" t="s">
        <v>32</v>
      </c>
      <c r="AX437" s="13" t="s">
        <v>75</v>
      </c>
      <c r="AY437" s="240" t="s">
        <v>123</v>
      </c>
    </row>
    <row r="438" s="14" customFormat="1">
      <c r="A438" s="14"/>
      <c r="B438" s="252"/>
      <c r="C438" s="253"/>
      <c r="D438" s="231" t="s">
        <v>132</v>
      </c>
      <c r="E438" s="254" t="s">
        <v>1</v>
      </c>
      <c r="F438" s="255" t="s">
        <v>275</v>
      </c>
      <c r="G438" s="253"/>
      <c r="H438" s="254" t="s">
        <v>1</v>
      </c>
      <c r="I438" s="256"/>
      <c r="J438" s="253"/>
      <c r="K438" s="253"/>
      <c r="L438" s="257"/>
      <c r="M438" s="258"/>
      <c r="N438" s="259"/>
      <c r="O438" s="259"/>
      <c r="P438" s="259"/>
      <c r="Q438" s="259"/>
      <c r="R438" s="259"/>
      <c r="S438" s="259"/>
      <c r="T438" s="26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1" t="s">
        <v>132</v>
      </c>
      <c r="AU438" s="261" t="s">
        <v>85</v>
      </c>
      <c r="AV438" s="14" t="s">
        <v>83</v>
      </c>
      <c r="AW438" s="14" t="s">
        <v>32</v>
      </c>
      <c r="AX438" s="14" t="s">
        <v>75</v>
      </c>
      <c r="AY438" s="261" t="s">
        <v>123</v>
      </c>
    </row>
    <row r="439" s="13" customFormat="1">
      <c r="A439" s="13"/>
      <c r="B439" s="229"/>
      <c r="C439" s="230"/>
      <c r="D439" s="231" t="s">
        <v>132</v>
      </c>
      <c r="E439" s="232" t="s">
        <v>1</v>
      </c>
      <c r="F439" s="233" t="s">
        <v>435</v>
      </c>
      <c r="G439" s="230"/>
      <c r="H439" s="234">
        <v>8.5999999999999996</v>
      </c>
      <c r="I439" s="235"/>
      <c r="J439" s="230"/>
      <c r="K439" s="230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132</v>
      </c>
      <c r="AU439" s="240" t="s">
        <v>85</v>
      </c>
      <c r="AV439" s="13" t="s">
        <v>85</v>
      </c>
      <c r="AW439" s="13" t="s">
        <v>32</v>
      </c>
      <c r="AX439" s="13" t="s">
        <v>75</v>
      </c>
      <c r="AY439" s="240" t="s">
        <v>123</v>
      </c>
    </row>
    <row r="440" s="13" customFormat="1">
      <c r="A440" s="13"/>
      <c r="B440" s="229"/>
      <c r="C440" s="230"/>
      <c r="D440" s="231" t="s">
        <v>132</v>
      </c>
      <c r="E440" s="232" t="s">
        <v>1</v>
      </c>
      <c r="F440" s="233" t="s">
        <v>164</v>
      </c>
      <c r="G440" s="230"/>
      <c r="H440" s="234">
        <v>9</v>
      </c>
      <c r="I440" s="235"/>
      <c r="J440" s="230"/>
      <c r="K440" s="230"/>
      <c r="L440" s="236"/>
      <c r="M440" s="237"/>
      <c r="N440" s="238"/>
      <c r="O440" s="238"/>
      <c r="P440" s="238"/>
      <c r="Q440" s="238"/>
      <c r="R440" s="238"/>
      <c r="S440" s="238"/>
      <c r="T440" s="23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0" t="s">
        <v>132</v>
      </c>
      <c r="AU440" s="240" t="s">
        <v>85</v>
      </c>
      <c r="AV440" s="13" t="s">
        <v>85</v>
      </c>
      <c r="AW440" s="13" t="s">
        <v>32</v>
      </c>
      <c r="AX440" s="13" t="s">
        <v>75</v>
      </c>
      <c r="AY440" s="240" t="s">
        <v>123</v>
      </c>
    </row>
    <row r="441" s="15" customFormat="1">
      <c r="A441" s="15"/>
      <c r="B441" s="262"/>
      <c r="C441" s="263"/>
      <c r="D441" s="231" t="s">
        <v>132</v>
      </c>
      <c r="E441" s="264" t="s">
        <v>1</v>
      </c>
      <c r="F441" s="265" t="s">
        <v>277</v>
      </c>
      <c r="G441" s="263"/>
      <c r="H441" s="266">
        <v>74.599999999999994</v>
      </c>
      <c r="I441" s="267"/>
      <c r="J441" s="263"/>
      <c r="K441" s="263"/>
      <c r="L441" s="268"/>
      <c r="M441" s="269"/>
      <c r="N441" s="270"/>
      <c r="O441" s="270"/>
      <c r="P441" s="270"/>
      <c r="Q441" s="270"/>
      <c r="R441" s="270"/>
      <c r="S441" s="270"/>
      <c r="T441" s="27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2" t="s">
        <v>132</v>
      </c>
      <c r="AU441" s="272" t="s">
        <v>85</v>
      </c>
      <c r="AV441" s="15" t="s">
        <v>130</v>
      </c>
      <c r="AW441" s="15" t="s">
        <v>32</v>
      </c>
      <c r="AX441" s="15" t="s">
        <v>83</v>
      </c>
      <c r="AY441" s="272" t="s">
        <v>123</v>
      </c>
    </row>
    <row r="442" s="2" customFormat="1" ht="24.15" customHeight="1">
      <c r="A442" s="38"/>
      <c r="B442" s="39"/>
      <c r="C442" s="215" t="s">
        <v>523</v>
      </c>
      <c r="D442" s="215" t="s">
        <v>126</v>
      </c>
      <c r="E442" s="216" t="s">
        <v>524</v>
      </c>
      <c r="F442" s="217" t="s">
        <v>525</v>
      </c>
      <c r="G442" s="218" t="s">
        <v>444</v>
      </c>
      <c r="H442" s="219">
        <v>1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40</v>
      </c>
      <c r="O442" s="91"/>
      <c r="P442" s="225">
        <f>O442*H442</f>
        <v>0</v>
      </c>
      <c r="Q442" s="225">
        <v>0.00033</v>
      </c>
      <c r="R442" s="225">
        <f>Q442*H442</f>
        <v>0.00033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196</v>
      </c>
      <c r="AT442" s="227" t="s">
        <v>126</v>
      </c>
      <c r="AU442" s="227" t="s">
        <v>85</v>
      </c>
      <c r="AY442" s="17" t="s">
        <v>123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83</v>
      </c>
      <c r="BK442" s="228">
        <f>ROUND(I442*H442,2)</f>
        <v>0</v>
      </c>
      <c r="BL442" s="17" t="s">
        <v>196</v>
      </c>
      <c r="BM442" s="227" t="s">
        <v>526</v>
      </c>
    </row>
    <row r="443" s="2" customFormat="1" ht="24.15" customHeight="1">
      <c r="A443" s="38"/>
      <c r="B443" s="39"/>
      <c r="C443" s="215" t="s">
        <v>527</v>
      </c>
      <c r="D443" s="215" t="s">
        <v>126</v>
      </c>
      <c r="E443" s="216" t="s">
        <v>528</v>
      </c>
      <c r="F443" s="217" t="s">
        <v>529</v>
      </c>
      <c r="G443" s="218" t="s">
        <v>444</v>
      </c>
      <c r="H443" s="219">
        <v>8</v>
      </c>
      <c r="I443" s="220"/>
      <c r="J443" s="221">
        <f>ROUND(I443*H443,2)</f>
        <v>0</v>
      </c>
      <c r="K443" s="222"/>
      <c r="L443" s="44"/>
      <c r="M443" s="223" t="s">
        <v>1</v>
      </c>
      <c r="N443" s="224" t="s">
        <v>40</v>
      </c>
      <c r="O443" s="91"/>
      <c r="P443" s="225">
        <f>O443*H443</f>
        <v>0</v>
      </c>
      <c r="Q443" s="225">
        <v>0.00019000000000000001</v>
      </c>
      <c r="R443" s="225">
        <f>Q443*H443</f>
        <v>0.0015200000000000001</v>
      </c>
      <c r="S443" s="225">
        <v>0</v>
      </c>
      <c r="T443" s="226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7" t="s">
        <v>196</v>
      </c>
      <c r="AT443" s="227" t="s">
        <v>126</v>
      </c>
      <c r="AU443" s="227" t="s">
        <v>85</v>
      </c>
      <c r="AY443" s="17" t="s">
        <v>123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83</v>
      </c>
      <c r="BK443" s="228">
        <f>ROUND(I443*H443,2)</f>
        <v>0</v>
      </c>
      <c r="BL443" s="17" t="s">
        <v>196</v>
      </c>
      <c r="BM443" s="227" t="s">
        <v>530</v>
      </c>
    </row>
    <row r="444" s="2" customFormat="1" ht="24.15" customHeight="1">
      <c r="A444" s="38"/>
      <c r="B444" s="39"/>
      <c r="C444" s="215" t="s">
        <v>531</v>
      </c>
      <c r="D444" s="215" t="s">
        <v>126</v>
      </c>
      <c r="E444" s="216" t="s">
        <v>532</v>
      </c>
      <c r="F444" s="217" t="s">
        <v>533</v>
      </c>
      <c r="G444" s="218" t="s">
        <v>154</v>
      </c>
      <c r="H444" s="219">
        <v>52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40</v>
      </c>
      <c r="O444" s="91"/>
      <c r="P444" s="225">
        <f>O444*H444</f>
        <v>0</v>
      </c>
      <c r="Q444" s="225">
        <v>0.00108</v>
      </c>
      <c r="R444" s="225">
        <f>Q444*H444</f>
        <v>0.056160000000000002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196</v>
      </c>
      <c r="AT444" s="227" t="s">
        <v>126</v>
      </c>
      <c r="AU444" s="227" t="s">
        <v>85</v>
      </c>
      <c r="AY444" s="17" t="s">
        <v>123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83</v>
      </c>
      <c r="BK444" s="228">
        <f>ROUND(I444*H444,2)</f>
        <v>0</v>
      </c>
      <c r="BL444" s="17" t="s">
        <v>196</v>
      </c>
      <c r="BM444" s="227" t="s">
        <v>534</v>
      </c>
    </row>
    <row r="445" s="14" customFormat="1">
      <c r="A445" s="14"/>
      <c r="B445" s="252"/>
      <c r="C445" s="253"/>
      <c r="D445" s="231" t="s">
        <v>132</v>
      </c>
      <c r="E445" s="254" t="s">
        <v>1</v>
      </c>
      <c r="F445" s="255" t="s">
        <v>267</v>
      </c>
      <c r="G445" s="253"/>
      <c r="H445" s="254" t="s">
        <v>1</v>
      </c>
      <c r="I445" s="256"/>
      <c r="J445" s="253"/>
      <c r="K445" s="253"/>
      <c r="L445" s="257"/>
      <c r="M445" s="258"/>
      <c r="N445" s="259"/>
      <c r="O445" s="259"/>
      <c r="P445" s="259"/>
      <c r="Q445" s="259"/>
      <c r="R445" s="259"/>
      <c r="S445" s="259"/>
      <c r="T445" s="26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1" t="s">
        <v>132</v>
      </c>
      <c r="AU445" s="261" t="s">
        <v>85</v>
      </c>
      <c r="AV445" s="14" t="s">
        <v>83</v>
      </c>
      <c r="AW445" s="14" t="s">
        <v>32</v>
      </c>
      <c r="AX445" s="14" t="s">
        <v>75</v>
      </c>
      <c r="AY445" s="261" t="s">
        <v>123</v>
      </c>
    </row>
    <row r="446" s="13" customFormat="1">
      <c r="A446" s="13"/>
      <c r="B446" s="229"/>
      <c r="C446" s="230"/>
      <c r="D446" s="231" t="s">
        <v>132</v>
      </c>
      <c r="E446" s="232" t="s">
        <v>1</v>
      </c>
      <c r="F446" s="233" t="s">
        <v>85</v>
      </c>
      <c r="G446" s="230"/>
      <c r="H446" s="234">
        <v>2</v>
      </c>
      <c r="I446" s="235"/>
      <c r="J446" s="230"/>
      <c r="K446" s="230"/>
      <c r="L446" s="236"/>
      <c r="M446" s="237"/>
      <c r="N446" s="238"/>
      <c r="O446" s="238"/>
      <c r="P446" s="238"/>
      <c r="Q446" s="238"/>
      <c r="R446" s="238"/>
      <c r="S446" s="238"/>
      <c r="T446" s="23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0" t="s">
        <v>132</v>
      </c>
      <c r="AU446" s="240" t="s">
        <v>85</v>
      </c>
      <c r="AV446" s="13" t="s">
        <v>85</v>
      </c>
      <c r="AW446" s="13" t="s">
        <v>32</v>
      </c>
      <c r="AX446" s="13" t="s">
        <v>75</v>
      </c>
      <c r="AY446" s="240" t="s">
        <v>123</v>
      </c>
    </row>
    <row r="447" s="14" customFormat="1">
      <c r="A447" s="14"/>
      <c r="B447" s="252"/>
      <c r="C447" s="253"/>
      <c r="D447" s="231" t="s">
        <v>132</v>
      </c>
      <c r="E447" s="254" t="s">
        <v>1</v>
      </c>
      <c r="F447" s="255" t="s">
        <v>269</v>
      </c>
      <c r="G447" s="253"/>
      <c r="H447" s="254" t="s">
        <v>1</v>
      </c>
      <c r="I447" s="256"/>
      <c r="J447" s="253"/>
      <c r="K447" s="253"/>
      <c r="L447" s="257"/>
      <c r="M447" s="258"/>
      <c r="N447" s="259"/>
      <c r="O447" s="259"/>
      <c r="P447" s="259"/>
      <c r="Q447" s="259"/>
      <c r="R447" s="259"/>
      <c r="S447" s="259"/>
      <c r="T447" s="26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1" t="s">
        <v>132</v>
      </c>
      <c r="AU447" s="261" t="s">
        <v>85</v>
      </c>
      <c r="AV447" s="14" t="s">
        <v>83</v>
      </c>
      <c r="AW447" s="14" t="s">
        <v>32</v>
      </c>
      <c r="AX447" s="14" t="s">
        <v>75</v>
      </c>
      <c r="AY447" s="261" t="s">
        <v>123</v>
      </c>
    </row>
    <row r="448" s="13" customFormat="1">
      <c r="A448" s="13"/>
      <c r="B448" s="229"/>
      <c r="C448" s="230"/>
      <c r="D448" s="231" t="s">
        <v>132</v>
      </c>
      <c r="E448" s="232" t="s">
        <v>1</v>
      </c>
      <c r="F448" s="233" t="s">
        <v>156</v>
      </c>
      <c r="G448" s="230"/>
      <c r="H448" s="234">
        <v>7</v>
      </c>
      <c r="I448" s="235"/>
      <c r="J448" s="230"/>
      <c r="K448" s="230"/>
      <c r="L448" s="236"/>
      <c r="M448" s="237"/>
      <c r="N448" s="238"/>
      <c r="O448" s="238"/>
      <c r="P448" s="238"/>
      <c r="Q448" s="238"/>
      <c r="R448" s="238"/>
      <c r="S448" s="238"/>
      <c r="T448" s="23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0" t="s">
        <v>132</v>
      </c>
      <c r="AU448" s="240" t="s">
        <v>85</v>
      </c>
      <c r="AV448" s="13" t="s">
        <v>85</v>
      </c>
      <c r="AW448" s="13" t="s">
        <v>32</v>
      </c>
      <c r="AX448" s="13" t="s">
        <v>75</v>
      </c>
      <c r="AY448" s="240" t="s">
        <v>123</v>
      </c>
    </row>
    <row r="449" s="14" customFormat="1">
      <c r="A449" s="14"/>
      <c r="B449" s="252"/>
      <c r="C449" s="253"/>
      <c r="D449" s="231" t="s">
        <v>132</v>
      </c>
      <c r="E449" s="254" t="s">
        <v>1</v>
      </c>
      <c r="F449" s="255" t="s">
        <v>271</v>
      </c>
      <c r="G449" s="253"/>
      <c r="H449" s="254" t="s">
        <v>1</v>
      </c>
      <c r="I449" s="256"/>
      <c r="J449" s="253"/>
      <c r="K449" s="253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132</v>
      </c>
      <c r="AU449" s="261" t="s">
        <v>85</v>
      </c>
      <c r="AV449" s="14" t="s">
        <v>83</v>
      </c>
      <c r="AW449" s="14" t="s">
        <v>32</v>
      </c>
      <c r="AX449" s="14" t="s">
        <v>75</v>
      </c>
      <c r="AY449" s="261" t="s">
        <v>123</v>
      </c>
    </row>
    <row r="450" s="13" customFormat="1">
      <c r="A450" s="13"/>
      <c r="B450" s="229"/>
      <c r="C450" s="230"/>
      <c r="D450" s="231" t="s">
        <v>132</v>
      </c>
      <c r="E450" s="232" t="s">
        <v>1</v>
      </c>
      <c r="F450" s="233" t="s">
        <v>141</v>
      </c>
      <c r="G450" s="230"/>
      <c r="H450" s="234">
        <v>8</v>
      </c>
      <c r="I450" s="235"/>
      <c r="J450" s="230"/>
      <c r="K450" s="230"/>
      <c r="L450" s="236"/>
      <c r="M450" s="237"/>
      <c r="N450" s="238"/>
      <c r="O450" s="238"/>
      <c r="P450" s="238"/>
      <c r="Q450" s="238"/>
      <c r="R450" s="238"/>
      <c r="S450" s="238"/>
      <c r="T450" s="23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0" t="s">
        <v>132</v>
      </c>
      <c r="AU450" s="240" t="s">
        <v>85</v>
      </c>
      <c r="AV450" s="13" t="s">
        <v>85</v>
      </c>
      <c r="AW450" s="13" t="s">
        <v>32</v>
      </c>
      <c r="AX450" s="13" t="s">
        <v>75</v>
      </c>
      <c r="AY450" s="240" t="s">
        <v>123</v>
      </c>
    </row>
    <row r="451" s="14" customFormat="1">
      <c r="A451" s="14"/>
      <c r="B451" s="252"/>
      <c r="C451" s="253"/>
      <c r="D451" s="231" t="s">
        <v>132</v>
      </c>
      <c r="E451" s="254" t="s">
        <v>1</v>
      </c>
      <c r="F451" s="255" t="s">
        <v>273</v>
      </c>
      <c r="G451" s="253"/>
      <c r="H451" s="254" t="s">
        <v>1</v>
      </c>
      <c r="I451" s="256"/>
      <c r="J451" s="253"/>
      <c r="K451" s="253"/>
      <c r="L451" s="257"/>
      <c r="M451" s="258"/>
      <c r="N451" s="259"/>
      <c r="O451" s="259"/>
      <c r="P451" s="259"/>
      <c r="Q451" s="259"/>
      <c r="R451" s="259"/>
      <c r="S451" s="259"/>
      <c r="T451" s="26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1" t="s">
        <v>132</v>
      </c>
      <c r="AU451" s="261" t="s">
        <v>85</v>
      </c>
      <c r="AV451" s="14" t="s">
        <v>83</v>
      </c>
      <c r="AW451" s="14" t="s">
        <v>32</v>
      </c>
      <c r="AX451" s="14" t="s">
        <v>75</v>
      </c>
      <c r="AY451" s="261" t="s">
        <v>123</v>
      </c>
    </row>
    <row r="452" s="13" customFormat="1">
      <c r="A452" s="13"/>
      <c r="B452" s="229"/>
      <c r="C452" s="230"/>
      <c r="D452" s="231" t="s">
        <v>132</v>
      </c>
      <c r="E452" s="232" t="s">
        <v>1</v>
      </c>
      <c r="F452" s="233" t="s">
        <v>454</v>
      </c>
      <c r="G452" s="230"/>
      <c r="H452" s="234">
        <v>21</v>
      </c>
      <c r="I452" s="235"/>
      <c r="J452" s="230"/>
      <c r="K452" s="230"/>
      <c r="L452" s="236"/>
      <c r="M452" s="237"/>
      <c r="N452" s="238"/>
      <c r="O452" s="238"/>
      <c r="P452" s="238"/>
      <c r="Q452" s="238"/>
      <c r="R452" s="238"/>
      <c r="S452" s="238"/>
      <c r="T452" s="23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0" t="s">
        <v>132</v>
      </c>
      <c r="AU452" s="240" t="s">
        <v>85</v>
      </c>
      <c r="AV452" s="13" t="s">
        <v>85</v>
      </c>
      <c r="AW452" s="13" t="s">
        <v>32</v>
      </c>
      <c r="AX452" s="13" t="s">
        <v>75</v>
      </c>
      <c r="AY452" s="240" t="s">
        <v>123</v>
      </c>
    </row>
    <row r="453" s="14" customFormat="1">
      <c r="A453" s="14"/>
      <c r="B453" s="252"/>
      <c r="C453" s="253"/>
      <c r="D453" s="231" t="s">
        <v>132</v>
      </c>
      <c r="E453" s="254" t="s">
        <v>1</v>
      </c>
      <c r="F453" s="255" t="s">
        <v>275</v>
      </c>
      <c r="G453" s="253"/>
      <c r="H453" s="254" t="s">
        <v>1</v>
      </c>
      <c r="I453" s="256"/>
      <c r="J453" s="253"/>
      <c r="K453" s="253"/>
      <c r="L453" s="257"/>
      <c r="M453" s="258"/>
      <c r="N453" s="259"/>
      <c r="O453" s="259"/>
      <c r="P453" s="259"/>
      <c r="Q453" s="259"/>
      <c r="R453" s="259"/>
      <c r="S453" s="259"/>
      <c r="T453" s="26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1" t="s">
        <v>132</v>
      </c>
      <c r="AU453" s="261" t="s">
        <v>85</v>
      </c>
      <c r="AV453" s="14" t="s">
        <v>83</v>
      </c>
      <c r="AW453" s="14" t="s">
        <v>32</v>
      </c>
      <c r="AX453" s="14" t="s">
        <v>75</v>
      </c>
      <c r="AY453" s="261" t="s">
        <v>123</v>
      </c>
    </row>
    <row r="454" s="13" customFormat="1">
      <c r="A454" s="13"/>
      <c r="B454" s="229"/>
      <c r="C454" s="230"/>
      <c r="D454" s="231" t="s">
        <v>132</v>
      </c>
      <c r="E454" s="232" t="s">
        <v>1</v>
      </c>
      <c r="F454" s="233" t="s">
        <v>455</v>
      </c>
      <c r="G454" s="230"/>
      <c r="H454" s="234">
        <v>14</v>
      </c>
      <c r="I454" s="235"/>
      <c r="J454" s="230"/>
      <c r="K454" s="230"/>
      <c r="L454" s="236"/>
      <c r="M454" s="237"/>
      <c r="N454" s="238"/>
      <c r="O454" s="238"/>
      <c r="P454" s="238"/>
      <c r="Q454" s="238"/>
      <c r="R454" s="238"/>
      <c r="S454" s="238"/>
      <c r="T454" s="23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0" t="s">
        <v>132</v>
      </c>
      <c r="AU454" s="240" t="s">
        <v>85</v>
      </c>
      <c r="AV454" s="13" t="s">
        <v>85</v>
      </c>
      <c r="AW454" s="13" t="s">
        <v>32</v>
      </c>
      <c r="AX454" s="13" t="s">
        <v>75</v>
      </c>
      <c r="AY454" s="240" t="s">
        <v>123</v>
      </c>
    </row>
    <row r="455" s="15" customFormat="1">
      <c r="A455" s="15"/>
      <c r="B455" s="262"/>
      <c r="C455" s="263"/>
      <c r="D455" s="231" t="s">
        <v>132</v>
      </c>
      <c r="E455" s="264" t="s">
        <v>1</v>
      </c>
      <c r="F455" s="265" t="s">
        <v>277</v>
      </c>
      <c r="G455" s="263"/>
      <c r="H455" s="266">
        <v>52</v>
      </c>
      <c r="I455" s="267"/>
      <c r="J455" s="263"/>
      <c r="K455" s="263"/>
      <c r="L455" s="268"/>
      <c r="M455" s="269"/>
      <c r="N455" s="270"/>
      <c r="O455" s="270"/>
      <c r="P455" s="270"/>
      <c r="Q455" s="270"/>
      <c r="R455" s="270"/>
      <c r="S455" s="270"/>
      <c r="T455" s="271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2" t="s">
        <v>132</v>
      </c>
      <c r="AU455" s="272" t="s">
        <v>85</v>
      </c>
      <c r="AV455" s="15" t="s">
        <v>130</v>
      </c>
      <c r="AW455" s="15" t="s">
        <v>32</v>
      </c>
      <c r="AX455" s="15" t="s">
        <v>83</v>
      </c>
      <c r="AY455" s="272" t="s">
        <v>123</v>
      </c>
    </row>
    <row r="456" s="2" customFormat="1" ht="24.15" customHeight="1">
      <c r="A456" s="38"/>
      <c r="B456" s="39"/>
      <c r="C456" s="215" t="s">
        <v>535</v>
      </c>
      <c r="D456" s="215" t="s">
        <v>126</v>
      </c>
      <c r="E456" s="216" t="s">
        <v>536</v>
      </c>
      <c r="F456" s="217" t="s">
        <v>537</v>
      </c>
      <c r="G456" s="218" t="s">
        <v>225</v>
      </c>
      <c r="H456" s="219">
        <v>2.2130000000000001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40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196</v>
      </c>
      <c r="AT456" s="227" t="s">
        <v>126</v>
      </c>
      <c r="AU456" s="227" t="s">
        <v>85</v>
      </c>
      <c r="AY456" s="17" t="s">
        <v>123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83</v>
      </c>
      <c r="BK456" s="228">
        <f>ROUND(I456*H456,2)</f>
        <v>0</v>
      </c>
      <c r="BL456" s="17" t="s">
        <v>196</v>
      </c>
      <c r="BM456" s="227" t="s">
        <v>538</v>
      </c>
    </row>
    <row r="457" s="12" customFormat="1" ht="22.8" customHeight="1">
      <c r="A457" s="12"/>
      <c r="B457" s="199"/>
      <c r="C457" s="200"/>
      <c r="D457" s="201" t="s">
        <v>74</v>
      </c>
      <c r="E457" s="213" t="s">
        <v>539</v>
      </c>
      <c r="F457" s="213" t="s">
        <v>540</v>
      </c>
      <c r="G457" s="200"/>
      <c r="H457" s="200"/>
      <c r="I457" s="203"/>
      <c r="J457" s="214">
        <f>BK457</f>
        <v>0</v>
      </c>
      <c r="K457" s="200"/>
      <c r="L457" s="205"/>
      <c r="M457" s="206"/>
      <c r="N457" s="207"/>
      <c r="O457" s="207"/>
      <c r="P457" s="208">
        <f>SUM(P458:P506)</f>
        <v>0</v>
      </c>
      <c r="Q457" s="207"/>
      <c r="R457" s="208">
        <f>SUM(R458:R506)</f>
        <v>0.1184018</v>
      </c>
      <c r="S457" s="207"/>
      <c r="T457" s="209">
        <f>SUM(T458:T506)</f>
        <v>9.8265013000000021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0" t="s">
        <v>85</v>
      </c>
      <c r="AT457" s="211" t="s">
        <v>74</v>
      </c>
      <c r="AU457" s="211" t="s">
        <v>83</v>
      </c>
      <c r="AY457" s="210" t="s">
        <v>123</v>
      </c>
      <c r="BK457" s="212">
        <f>SUM(BK458:BK506)</f>
        <v>0</v>
      </c>
    </row>
    <row r="458" s="2" customFormat="1" ht="24.15" customHeight="1">
      <c r="A458" s="38"/>
      <c r="B458" s="39"/>
      <c r="C458" s="215" t="s">
        <v>541</v>
      </c>
      <c r="D458" s="215" t="s">
        <v>126</v>
      </c>
      <c r="E458" s="216" t="s">
        <v>542</v>
      </c>
      <c r="F458" s="217" t="s">
        <v>543</v>
      </c>
      <c r="G458" s="218" t="s">
        <v>129</v>
      </c>
      <c r="H458" s="219">
        <v>541.60000000000002</v>
      </c>
      <c r="I458" s="220"/>
      <c r="J458" s="221">
        <f>ROUND(I458*H458,2)</f>
        <v>0</v>
      </c>
      <c r="K458" s="222"/>
      <c r="L458" s="44"/>
      <c r="M458" s="223" t="s">
        <v>1</v>
      </c>
      <c r="N458" s="224" t="s">
        <v>40</v>
      </c>
      <c r="O458" s="91"/>
      <c r="P458" s="225">
        <f>O458*H458</f>
        <v>0</v>
      </c>
      <c r="Q458" s="225">
        <v>0</v>
      </c>
      <c r="R458" s="225">
        <f>Q458*H458</f>
        <v>0</v>
      </c>
      <c r="S458" s="225">
        <v>0.017780000000000001</v>
      </c>
      <c r="T458" s="226">
        <f>S458*H458</f>
        <v>9.6296480000000013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7" t="s">
        <v>196</v>
      </c>
      <c r="AT458" s="227" t="s">
        <v>126</v>
      </c>
      <c r="AU458" s="227" t="s">
        <v>85</v>
      </c>
      <c r="AY458" s="17" t="s">
        <v>123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83</v>
      </c>
      <c r="BK458" s="228">
        <f>ROUND(I458*H458,2)</f>
        <v>0</v>
      </c>
      <c r="BL458" s="17" t="s">
        <v>196</v>
      </c>
      <c r="BM458" s="227" t="s">
        <v>544</v>
      </c>
    </row>
    <row r="459" s="14" customFormat="1">
      <c r="A459" s="14"/>
      <c r="B459" s="252"/>
      <c r="C459" s="253"/>
      <c r="D459" s="231" t="s">
        <v>132</v>
      </c>
      <c r="E459" s="254" t="s">
        <v>1</v>
      </c>
      <c r="F459" s="255" t="s">
        <v>267</v>
      </c>
      <c r="G459" s="253"/>
      <c r="H459" s="254" t="s">
        <v>1</v>
      </c>
      <c r="I459" s="256"/>
      <c r="J459" s="253"/>
      <c r="K459" s="253"/>
      <c r="L459" s="257"/>
      <c r="M459" s="258"/>
      <c r="N459" s="259"/>
      <c r="O459" s="259"/>
      <c r="P459" s="259"/>
      <c r="Q459" s="259"/>
      <c r="R459" s="259"/>
      <c r="S459" s="259"/>
      <c r="T459" s="26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1" t="s">
        <v>132</v>
      </c>
      <c r="AU459" s="261" t="s">
        <v>85</v>
      </c>
      <c r="AV459" s="14" t="s">
        <v>83</v>
      </c>
      <c r="AW459" s="14" t="s">
        <v>32</v>
      </c>
      <c r="AX459" s="14" t="s">
        <v>75</v>
      </c>
      <c r="AY459" s="261" t="s">
        <v>123</v>
      </c>
    </row>
    <row r="460" s="13" customFormat="1">
      <c r="A460" s="13"/>
      <c r="B460" s="229"/>
      <c r="C460" s="230"/>
      <c r="D460" s="231" t="s">
        <v>132</v>
      </c>
      <c r="E460" s="232" t="s">
        <v>1</v>
      </c>
      <c r="F460" s="233" t="s">
        <v>268</v>
      </c>
      <c r="G460" s="230"/>
      <c r="H460" s="234">
        <v>48.299999999999997</v>
      </c>
      <c r="I460" s="235"/>
      <c r="J460" s="230"/>
      <c r="K460" s="230"/>
      <c r="L460" s="236"/>
      <c r="M460" s="237"/>
      <c r="N460" s="238"/>
      <c r="O460" s="238"/>
      <c r="P460" s="238"/>
      <c r="Q460" s="238"/>
      <c r="R460" s="238"/>
      <c r="S460" s="238"/>
      <c r="T460" s="23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0" t="s">
        <v>132</v>
      </c>
      <c r="AU460" s="240" t="s">
        <v>85</v>
      </c>
      <c r="AV460" s="13" t="s">
        <v>85</v>
      </c>
      <c r="AW460" s="13" t="s">
        <v>32</v>
      </c>
      <c r="AX460" s="13" t="s">
        <v>75</v>
      </c>
      <c r="AY460" s="240" t="s">
        <v>123</v>
      </c>
    </row>
    <row r="461" s="14" customFormat="1">
      <c r="A461" s="14"/>
      <c r="B461" s="252"/>
      <c r="C461" s="253"/>
      <c r="D461" s="231" t="s">
        <v>132</v>
      </c>
      <c r="E461" s="254" t="s">
        <v>1</v>
      </c>
      <c r="F461" s="255" t="s">
        <v>269</v>
      </c>
      <c r="G461" s="253"/>
      <c r="H461" s="254" t="s">
        <v>1</v>
      </c>
      <c r="I461" s="256"/>
      <c r="J461" s="253"/>
      <c r="K461" s="253"/>
      <c r="L461" s="257"/>
      <c r="M461" s="258"/>
      <c r="N461" s="259"/>
      <c r="O461" s="259"/>
      <c r="P461" s="259"/>
      <c r="Q461" s="259"/>
      <c r="R461" s="259"/>
      <c r="S461" s="259"/>
      <c r="T461" s="26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1" t="s">
        <v>132</v>
      </c>
      <c r="AU461" s="261" t="s">
        <v>85</v>
      </c>
      <c r="AV461" s="14" t="s">
        <v>83</v>
      </c>
      <c r="AW461" s="14" t="s">
        <v>32</v>
      </c>
      <c r="AX461" s="14" t="s">
        <v>75</v>
      </c>
      <c r="AY461" s="261" t="s">
        <v>123</v>
      </c>
    </row>
    <row r="462" s="13" customFormat="1">
      <c r="A462" s="13"/>
      <c r="B462" s="229"/>
      <c r="C462" s="230"/>
      <c r="D462" s="231" t="s">
        <v>132</v>
      </c>
      <c r="E462" s="232" t="s">
        <v>1</v>
      </c>
      <c r="F462" s="233" t="s">
        <v>270</v>
      </c>
      <c r="G462" s="230"/>
      <c r="H462" s="234">
        <v>112.90000000000001</v>
      </c>
      <c r="I462" s="235"/>
      <c r="J462" s="230"/>
      <c r="K462" s="230"/>
      <c r="L462" s="236"/>
      <c r="M462" s="237"/>
      <c r="N462" s="238"/>
      <c r="O462" s="238"/>
      <c r="P462" s="238"/>
      <c r="Q462" s="238"/>
      <c r="R462" s="238"/>
      <c r="S462" s="238"/>
      <c r="T462" s="23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0" t="s">
        <v>132</v>
      </c>
      <c r="AU462" s="240" t="s">
        <v>85</v>
      </c>
      <c r="AV462" s="13" t="s">
        <v>85</v>
      </c>
      <c r="AW462" s="13" t="s">
        <v>32</v>
      </c>
      <c r="AX462" s="13" t="s">
        <v>75</v>
      </c>
      <c r="AY462" s="240" t="s">
        <v>123</v>
      </c>
    </row>
    <row r="463" s="14" customFormat="1">
      <c r="A463" s="14"/>
      <c r="B463" s="252"/>
      <c r="C463" s="253"/>
      <c r="D463" s="231" t="s">
        <v>132</v>
      </c>
      <c r="E463" s="254" t="s">
        <v>1</v>
      </c>
      <c r="F463" s="255" t="s">
        <v>271</v>
      </c>
      <c r="G463" s="253"/>
      <c r="H463" s="254" t="s">
        <v>1</v>
      </c>
      <c r="I463" s="256"/>
      <c r="J463" s="253"/>
      <c r="K463" s="253"/>
      <c r="L463" s="257"/>
      <c r="M463" s="258"/>
      <c r="N463" s="259"/>
      <c r="O463" s="259"/>
      <c r="P463" s="259"/>
      <c r="Q463" s="259"/>
      <c r="R463" s="259"/>
      <c r="S463" s="259"/>
      <c r="T463" s="26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1" t="s">
        <v>132</v>
      </c>
      <c r="AU463" s="261" t="s">
        <v>85</v>
      </c>
      <c r="AV463" s="14" t="s">
        <v>83</v>
      </c>
      <c r="AW463" s="14" t="s">
        <v>32</v>
      </c>
      <c r="AX463" s="14" t="s">
        <v>75</v>
      </c>
      <c r="AY463" s="261" t="s">
        <v>123</v>
      </c>
    </row>
    <row r="464" s="13" customFormat="1">
      <c r="A464" s="13"/>
      <c r="B464" s="229"/>
      <c r="C464" s="230"/>
      <c r="D464" s="231" t="s">
        <v>132</v>
      </c>
      <c r="E464" s="232" t="s">
        <v>1</v>
      </c>
      <c r="F464" s="233" t="s">
        <v>272</v>
      </c>
      <c r="G464" s="230"/>
      <c r="H464" s="234">
        <v>65.700000000000003</v>
      </c>
      <c r="I464" s="235"/>
      <c r="J464" s="230"/>
      <c r="K464" s="230"/>
      <c r="L464" s="236"/>
      <c r="M464" s="237"/>
      <c r="N464" s="238"/>
      <c r="O464" s="238"/>
      <c r="P464" s="238"/>
      <c r="Q464" s="238"/>
      <c r="R464" s="238"/>
      <c r="S464" s="238"/>
      <c r="T464" s="23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0" t="s">
        <v>132</v>
      </c>
      <c r="AU464" s="240" t="s">
        <v>85</v>
      </c>
      <c r="AV464" s="13" t="s">
        <v>85</v>
      </c>
      <c r="AW464" s="13" t="s">
        <v>32</v>
      </c>
      <c r="AX464" s="13" t="s">
        <v>75</v>
      </c>
      <c r="AY464" s="240" t="s">
        <v>123</v>
      </c>
    </row>
    <row r="465" s="14" customFormat="1">
      <c r="A465" s="14"/>
      <c r="B465" s="252"/>
      <c r="C465" s="253"/>
      <c r="D465" s="231" t="s">
        <v>132</v>
      </c>
      <c r="E465" s="254" t="s">
        <v>1</v>
      </c>
      <c r="F465" s="255" t="s">
        <v>273</v>
      </c>
      <c r="G465" s="253"/>
      <c r="H465" s="254" t="s">
        <v>1</v>
      </c>
      <c r="I465" s="256"/>
      <c r="J465" s="253"/>
      <c r="K465" s="253"/>
      <c r="L465" s="257"/>
      <c r="M465" s="258"/>
      <c r="N465" s="259"/>
      <c r="O465" s="259"/>
      <c r="P465" s="259"/>
      <c r="Q465" s="259"/>
      <c r="R465" s="259"/>
      <c r="S465" s="259"/>
      <c r="T465" s="26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1" t="s">
        <v>132</v>
      </c>
      <c r="AU465" s="261" t="s">
        <v>85</v>
      </c>
      <c r="AV465" s="14" t="s">
        <v>83</v>
      </c>
      <c r="AW465" s="14" t="s">
        <v>32</v>
      </c>
      <c r="AX465" s="14" t="s">
        <v>75</v>
      </c>
      <c r="AY465" s="261" t="s">
        <v>123</v>
      </c>
    </row>
    <row r="466" s="13" customFormat="1">
      <c r="A466" s="13"/>
      <c r="B466" s="229"/>
      <c r="C466" s="230"/>
      <c r="D466" s="231" t="s">
        <v>132</v>
      </c>
      <c r="E466" s="232" t="s">
        <v>1</v>
      </c>
      <c r="F466" s="233" t="s">
        <v>274</v>
      </c>
      <c r="G466" s="230"/>
      <c r="H466" s="234">
        <v>235.80000000000001</v>
      </c>
      <c r="I466" s="235"/>
      <c r="J466" s="230"/>
      <c r="K466" s="230"/>
      <c r="L466" s="236"/>
      <c r="M466" s="237"/>
      <c r="N466" s="238"/>
      <c r="O466" s="238"/>
      <c r="P466" s="238"/>
      <c r="Q466" s="238"/>
      <c r="R466" s="238"/>
      <c r="S466" s="238"/>
      <c r="T466" s="23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0" t="s">
        <v>132</v>
      </c>
      <c r="AU466" s="240" t="s">
        <v>85</v>
      </c>
      <c r="AV466" s="13" t="s">
        <v>85</v>
      </c>
      <c r="AW466" s="13" t="s">
        <v>32</v>
      </c>
      <c r="AX466" s="13" t="s">
        <v>75</v>
      </c>
      <c r="AY466" s="240" t="s">
        <v>123</v>
      </c>
    </row>
    <row r="467" s="14" customFormat="1">
      <c r="A467" s="14"/>
      <c r="B467" s="252"/>
      <c r="C467" s="253"/>
      <c r="D467" s="231" t="s">
        <v>132</v>
      </c>
      <c r="E467" s="254" t="s">
        <v>1</v>
      </c>
      <c r="F467" s="255" t="s">
        <v>275</v>
      </c>
      <c r="G467" s="253"/>
      <c r="H467" s="254" t="s">
        <v>1</v>
      </c>
      <c r="I467" s="256"/>
      <c r="J467" s="253"/>
      <c r="K467" s="253"/>
      <c r="L467" s="257"/>
      <c r="M467" s="258"/>
      <c r="N467" s="259"/>
      <c r="O467" s="259"/>
      <c r="P467" s="259"/>
      <c r="Q467" s="259"/>
      <c r="R467" s="259"/>
      <c r="S467" s="259"/>
      <c r="T467" s="26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1" t="s">
        <v>132</v>
      </c>
      <c r="AU467" s="261" t="s">
        <v>85</v>
      </c>
      <c r="AV467" s="14" t="s">
        <v>83</v>
      </c>
      <c r="AW467" s="14" t="s">
        <v>32</v>
      </c>
      <c r="AX467" s="14" t="s">
        <v>75</v>
      </c>
      <c r="AY467" s="261" t="s">
        <v>123</v>
      </c>
    </row>
    <row r="468" s="13" customFormat="1">
      <c r="A468" s="13"/>
      <c r="B468" s="229"/>
      <c r="C468" s="230"/>
      <c r="D468" s="231" t="s">
        <v>132</v>
      </c>
      <c r="E468" s="232" t="s">
        <v>1</v>
      </c>
      <c r="F468" s="233" t="s">
        <v>276</v>
      </c>
      <c r="G468" s="230"/>
      <c r="H468" s="234">
        <v>78.900000000000006</v>
      </c>
      <c r="I468" s="235"/>
      <c r="J468" s="230"/>
      <c r="K468" s="230"/>
      <c r="L468" s="236"/>
      <c r="M468" s="237"/>
      <c r="N468" s="238"/>
      <c r="O468" s="238"/>
      <c r="P468" s="238"/>
      <c r="Q468" s="238"/>
      <c r="R468" s="238"/>
      <c r="S468" s="238"/>
      <c r="T468" s="23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0" t="s">
        <v>132</v>
      </c>
      <c r="AU468" s="240" t="s">
        <v>85</v>
      </c>
      <c r="AV468" s="13" t="s">
        <v>85</v>
      </c>
      <c r="AW468" s="13" t="s">
        <v>32</v>
      </c>
      <c r="AX468" s="13" t="s">
        <v>75</v>
      </c>
      <c r="AY468" s="240" t="s">
        <v>123</v>
      </c>
    </row>
    <row r="469" s="15" customFormat="1">
      <c r="A469" s="15"/>
      <c r="B469" s="262"/>
      <c r="C469" s="263"/>
      <c r="D469" s="231" t="s">
        <v>132</v>
      </c>
      <c r="E469" s="264" t="s">
        <v>1</v>
      </c>
      <c r="F469" s="265" t="s">
        <v>277</v>
      </c>
      <c r="G469" s="263"/>
      <c r="H469" s="266">
        <v>541.60000000000002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2" t="s">
        <v>132</v>
      </c>
      <c r="AU469" s="272" t="s">
        <v>85</v>
      </c>
      <c r="AV469" s="15" t="s">
        <v>130</v>
      </c>
      <c r="AW469" s="15" t="s">
        <v>32</v>
      </c>
      <c r="AX469" s="15" t="s">
        <v>83</v>
      </c>
      <c r="AY469" s="272" t="s">
        <v>123</v>
      </c>
    </row>
    <row r="470" s="2" customFormat="1" ht="37.8" customHeight="1">
      <c r="A470" s="38"/>
      <c r="B470" s="39"/>
      <c r="C470" s="215" t="s">
        <v>545</v>
      </c>
      <c r="D470" s="215" t="s">
        <v>126</v>
      </c>
      <c r="E470" s="216" t="s">
        <v>546</v>
      </c>
      <c r="F470" s="217" t="s">
        <v>547</v>
      </c>
      <c r="G470" s="218" t="s">
        <v>154</v>
      </c>
      <c r="H470" s="219">
        <v>27.309999999999999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40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0.0046299999999999996</v>
      </c>
      <c r="T470" s="226">
        <f>S470*H470</f>
        <v>0.12644529999999998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196</v>
      </c>
      <c r="AT470" s="227" t="s">
        <v>126</v>
      </c>
      <c r="AU470" s="227" t="s">
        <v>85</v>
      </c>
      <c r="AY470" s="17" t="s">
        <v>123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83</v>
      </c>
      <c r="BK470" s="228">
        <f>ROUND(I470*H470,2)</f>
        <v>0</v>
      </c>
      <c r="BL470" s="17" t="s">
        <v>196</v>
      </c>
      <c r="BM470" s="227" t="s">
        <v>548</v>
      </c>
    </row>
    <row r="471" s="14" customFormat="1">
      <c r="A471" s="14"/>
      <c r="B471" s="252"/>
      <c r="C471" s="253"/>
      <c r="D471" s="231" t="s">
        <v>132</v>
      </c>
      <c r="E471" s="254" t="s">
        <v>1</v>
      </c>
      <c r="F471" s="255" t="s">
        <v>273</v>
      </c>
      <c r="G471" s="253"/>
      <c r="H471" s="254" t="s">
        <v>1</v>
      </c>
      <c r="I471" s="256"/>
      <c r="J471" s="253"/>
      <c r="K471" s="253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132</v>
      </c>
      <c r="AU471" s="261" t="s">
        <v>85</v>
      </c>
      <c r="AV471" s="14" t="s">
        <v>83</v>
      </c>
      <c r="AW471" s="14" t="s">
        <v>32</v>
      </c>
      <c r="AX471" s="14" t="s">
        <v>75</v>
      </c>
      <c r="AY471" s="261" t="s">
        <v>123</v>
      </c>
    </row>
    <row r="472" s="13" customFormat="1">
      <c r="A472" s="13"/>
      <c r="B472" s="229"/>
      <c r="C472" s="230"/>
      <c r="D472" s="231" t="s">
        <v>132</v>
      </c>
      <c r="E472" s="232" t="s">
        <v>1</v>
      </c>
      <c r="F472" s="233" t="s">
        <v>473</v>
      </c>
      <c r="G472" s="230"/>
      <c r="H472" s="234">
        <v>17.710000000000001</v>
      </c>
      <c r="I472" s="235"/>
      <c r="J472" s="230"/>
      <c r="K472" s="230"/>
      <c r="L472" s="236"/>
      <c r="M472" s="237"/>
      <c r="N472" s="238"/>
      <c r="O472" s="238"/>
      <c r="P472" s="238"/>
      <c r="Q472" s="238"/>
      <c r="R472" s="238"/>
      <c r="S472" s="238"/>
      <c r="T472" s="23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0" t="s">
        <v>132</v>
      </c>
      <c r="AU472" s="240" t="s">
        <v>85</v>
      </c>
      <c r="AV472" s="13" t="s">
        <v>85</v>
      </c>
      <c r="AW472" s="13" t="s">
        <v>32</v>
      </c>
      <c r="AX472" s="13" t="s">
        <v>75</v>
      </c>
      <c r="AY472" s="240" t="s">
        <v>123</v>
      </c>
    </row>
    <row r="473" s="14" customFormat="1">
      <c r="A473" s="14"/>
      <c r="B473" s="252"/>
      <c r="C473" s="253"/>
      <c r="D473" s="231" t="s">
        <v>132</v>
      </c>
      <c r="E473" s="254" t="s">
        <v>1</v>
      </c>
      <c r="F473" s="255" t="s">
        <v>275</v>
      </c>
      <c r="G473" s="253"/>
      <c r="H473" s="254" t="s">
        <v>1</v>
      </c>
      <c r="I473" s="256"/>
      <c r="J473" s="253"/>
      <c r="K473" s="253"/>
      <c r="L473" s="257"/>
      <c r="M473" s="258"/>
      <c r="N473" s="259"/>
      <c r="O473" s="259"/>
      <c r="P473" s="259"/>
      <c r="Q473" s="259"/>
      <c r="R473" s="259"/>
      <c r="S473" s="259"/>
      <c r="T473" s="26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1" t="s">
        <v>132</v>
      </c>
      <c r="AU473" s="261" t="s">
        <v>85</v>
      </c>
      <c r="AV473" s="14" t="s">
        <v>83</v>
      </c>
      <c r="AW473" s="14" t="s">
        <v>32</v>
      </c>
      <c r="AX473" s="14" t="s">
        <v>75</v>
      </c>
      <c r="AY473" s="261" t="s">
        <v>123</v>
      </c>
    </row>
    <row r="474" s="13" customFormat="1">
      <c r="A474" s="13"/>
      <c r="B474" s="229"/>
      <c r="C474" s="230"/>
      <c r="D474" s="231" t="s">
        <v>132</v>
      </c>
      <c r="E474" s="232" t="s">
        <v>1</v>
      </c>
      <c r="F474" s="233" t="s">
        <v>468</v>
      </c>
      <c r="G474" s="230"/>
      <c r="H474" s="234">
        <v>9.5999999999999996</v>
      </c>
      <c r="I474" s="235"/>
      <c r="J474" s="230"/>
      <c r="K474" s="230"/>
      <c r="L474" s="236"/>
      <c r="M474" s="237"/>
      <c r="N474" s="238"/>
      <c r="O474" s="238"/>
      <c r="P474" s="238"/>
      <c r="Q474" s="238"/>
      <c r="R474" s="238"/>
      <c r="S474" s="238"/>
      <c r="T474" s="23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0" t="s">
        <v>132</v>
      </c>
      <c r="AU474" s="240" t="s">
        <v>85</v>
      </c>
      <c r="AV474" s="13" t="s">
        <v>85</v>
      </c>
      <c r="AW474" s="13" t="s">
        <v>32</v>
      </c>
      <c r="AX474" s="13" t="s">
        <v>75</v>
      </c>
      <c r="AY474" s="240" t="s">
        <v>123</v>
      </c>
    </row>
    <row r="475" s="15" customFormat="1">
      <c r="A475" s="15"/>
      <c r="B475" s="262"/>
      <c r="C475" s="263"/>
      <c r="D475" s="231" t="s">
        <v>132</v>
      </c>
      <c r="E475" s="264" t="s">
        <v>1</v>
      </c>
      <c r="F475" s="265" t="s">
        <v>277</v>
      </c>
      <c r="G475" s="263"/>
      <c r="H475" s="266">
        <v>27.309999999999999</v>
      </c>
      <c r="I475" s="267"/>
      <c r="J475" s="263"/>
      <c r="K475" s="263"/>
      <c r="L475" s="268"/>
      <c r="M475" s="269"/>
      <c r="N475" s="270"/>
      <c r="O475" s="270"/>
      <c r="P475" s="270"/>
      <c r="Q475" s="270"/>
      <c r="R475" s="270"/>
      <c r="S475" s="270"/>
      <c r="T475" s="271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2" t="s">
        <v>132</v>
      </c>
      <c r="AU475" s="272" t="s">
        <v>85</v>
      </c>
      <c r="AV475" s="15" t="s">
        <v>130</v>
      </c>
      <c r="AW475" s="15" t="s">
        <v>32</v>
      </c>
      <c r="AX475" s="15" t="s">
        <v>83</v>
      </c>
      <c r="AY475" s="272" t="s">
        <v>123</v>
      </c>
    </row>
    <row r="476" s="2" customFormat="1" ht="33" customHeight="1">
      <c r="A476" s="38"/>
      <c r="B476" s="39"/>
      <c r="C476" s="215" t="s">
        <v>549</v>
      </c>
      <c r="D476" s="215" t="s">
        <v>126</v>
      </c>
      <c r="E476" s="216" t="s">
        <v>550</v>
      </c>
      <c r="F476" s="217" t="s">
        <v>551</v>
      </c>
      <c r="G476" s="218" t="s">
        <v>129</v>
      </c>
      <c r="H476" s="219">
        <v>541.60000000000002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40</v>
      </c>
      <c r="O476" s="91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196</v>
      </c>
      <c r="AT476" s="227" t="s">
        <v>126</v>
      </c>
      <c r="AU476" s="227" t="s">
        <v>85</v>
      </c>
      <c r="AY476" s="17" t="s">
        <v>123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83</v>
      </c>
      <c r="BK476" s="228">
        <f>ROUND(I476*H476,2)</f>
        <v>0</v>
      </c>
      <c r="BL476" s="17" t="s">
        <v>196</v>
      </c>
      <c r="BM476" s="227" t="s">
        <v>552</v>
      </c>
    </row>
    <row r="477" s="14" customFormat="1">
      <c r="A477" s="14"/>
      <c r="B477" s="252"/>
      <c r="C477" s="253"/>
      <c r="D477" s="231" t="s">
        <v>132</v>
      </c>
      <c r="E477" s="254" t="s">
        <v>1</v>
      </c>
      <c r="F477" s="255" t="s">
        <v>267</v>
      </c>
      <c r="G477" s="253"/>
      <c r="H477" s="254" t="s">
        <v>1</v>
      </c>
      <c r="I477" s="256"/>
      <c r="J477" s="253"/>
      <c r="K477" s="253"/>
      <c r="L477" s="257"/>
      <c r="M477" s="258"/>
      <c r="N477" s="259"/>
      <c r="O477" s="259"/>
      <c r="P477" s="259"/>
      <c r="Q477" s="259"/>
      <c r="R477" s="259"/>
      <c r="S477" s="259"/>
      <c r="T477" s="26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1" t="s">
        <v>132</v>
      </c>
      <c r="AU477" s="261" t="s">
        <v>85</v>
      </c>
      <c r="AV477" s="14" t="s">
        <v>83</v>
      </c>
      <c r="AW477" s="14" t="s">
        <v>32</v>
      </c>
      <c r="AX477" s="14" t="s">
        <v>75</v>
      </c>
      <c r="AY477" s="261" t="s">
        <v>123</v>
      </c>
    </row>
    <row r="478" s="13" customFormat="1">
      <c r="A478" s="13"/>
      <c r="B478" s="229"/>
      <c r="C478" s="230"/>
      <c r="D478" s="231" t="s">
        <v>132</v>
      </c>
      <c r="E478" s="232" t="s">
        <v>1</v>
      </c>
      <c r="F478" s="233" t="s">
        <v>268</v>
      </c>
      <c r="G478" s="230"/>
      <c r="H478" s="234">
        <v>48.299999999999997</v>
      </c>
      <c r="I478" s="235"/>
      <c r="J478" s="230"/>
      <c r="K478" s="230"/>
      <c r="L478" s="236"/>
      <c r="M478" s="237"/>
      <c r="N478" s="238"/>
      <c r="O478" s="238"/>
      <c r="P478" s="238"/>
      <c r="Q478" s="238"/>
      <c r="R478" s="238"/>
      <c r="S478" s="238"/>
      <c r="T478" s="23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0" t="s">
        <v>132</v>
      </c>
      <c r="AU478" s="240" t="s">
        <v>85</v>
      </c>
      <c r="AV478" s="13" t="s">
        <v>85</v>
      </c>
      <c r="AW478" s="13" t="s">
        <v>32</v>
      </c>
      <c r="AX478" s="13" t="s">
        <v>75</v>
      </c>
      <c r="AY478" s="240" t="s">
        <v>123</v>
      </c>
    </row>
    <row r="479" s="14" customFormat="1">
      <c r="A479" s="14"/>
      <c r="B479" s="252"/>
      <c r="C479" s="253"/>
      <c r="D479" s="231" t="s">
        <v>132</v>
      </c>
      <c r="E479" s="254" t="s">
        <v>1</v>
      </c>
      <c r="F479" s="255" t="s">
        <v>269</v>
      </c>
      <c r="G479" s="253"/>
      <c r="H479" s="254" t="s">
        <v>1</v>
      </c>
      <c r="I479" s="256"/>
      <c r="J479" s="253"/>
      <c r="K479" s="253"/>
      <c r="L479" s="257"/>
      <c r="M479" s="258"/>
      <c r="N479" s="259"/>
      <c r="O479" s="259"/>
      <c r="P479" s="259"/>
      <c r="Q479" s="259"/>
      <c r="R479" s="259"/>
      <c r="S479" s="259"/>
      <c r="T479" s="26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1" t="s">
        <v>132</v>
      </c>
      <c r="AU479" s="261" t="s">
        <v>85</v>
      </c>
      <c r="AV479" s="14" t="s">
        <v>83</v>
      </c>
      <c r="AW479" s="14" t="s">
        <v>32</v>
      </c>
      <c r="AX479" s="14" t="s">
        <v>75</v>
      </c>
      <c r="AY479" s="261" t="s">
        <v>123</v>
      </c>
    </row>
    <row r="480" s="13" customFormat="1">
      <c r="A480" s="13"/>
      <c r="B480" s="229"/>
      <c r="C480" s="230"/>
      <c r="D480" s="231" t="s">
        <v>132</v>
      </c>
      <c r="E480" s="232" t="s">
        <v>1</v>
      </c>
      <c r="F480" s="233" t="s">
        <v>270</v>
      </c>
      <c r="G480" s="230"/>
      <c r="H480" s="234">
        <v>112.90000000000001</v>
      </c>
      <c r="I480" s="235"/>
      <c r="J480" s="230"/>
      <c r="K480" s="230"/>
      <c r="L480" s="236"/>
      <c r="M480" s="237"/>
      <c r="N480" s="238"/>
      <c r="O480" s="238"/>
      <c r="P480" s="238"/>
      <c r="Q480" s="238"/>
      <c r="R480" s="238"/>
      <c r="S480" s="238"/>
      <c r="T480" s="23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0" t="s">
        <v>132</v>
      </c>
      <c r="AU480" s="240" t="s">
        <v>85</v>
      </c>
      <c r="AV480" s="13" t="s">
        <v>85</v>
      </c>
      <c r="AW480" s="13" t="s">
        <v>32</v>
      </c>
      <c r="AX480" s="13" t="s">
        <v>75</v>
      </c>
      <c r="AY480" s="240" t="s">
        <v>123</v>
      </c>
    </row>
    <row r="481" s="14" customFormat="1">
      <c r="A481" s="14"/>
      <c r="B481" s="252"/>
      <c r="C481" s="253"/>
      <c r="D481" s="231" t="s">
        <v>132</v>
      </c>
      <c r="E481" s="254" t="s">
        <v>1</v>
      </c>
      <c r="F481" s="255" t="s">
        <v>271</v>
      </c>
      <c r="G481" s="253"/>
      <c r="H481" s="254" t="s">
        <v>1</v>
      </c>
      <c r="I481" s="256"/>
      <c r="J481" s="253"/>
      <c r="K481" s="253"/>
      <c r="L481" s="257"/>
      <c r="M481" s="258"/>
      <c r="N481" s="259"/>
      <c r="O481" s="259"/>
      <c r="P481" s="259"/>
      <c r="Q481" s="259"/>
      <c r="R481" s="259"/>
      <c r="S481" s="259"/>
      <c r="T481" s="26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1" t="s">
        <v>132</v>
      </c>
      <c r="AU481" s="261" t="s">
        <v>85</v>
      </c>
      <c r="AV481" s="14" t="s">
        <v>83</v>
      </c>
      <c r="AW481" s="14" t="s">
        <v>32</v>
      </c>
      <c r="AX481" s="14" t="s">
        <v>75</v>
      </c>
      <c r="AY481" s="261" t="s">
        <v>123</v>
      </c>
    </row>
    <row r="482" s="13" customFormat="1">
      <c r="A482" s="13"/>
      <c r="B482" s="229"/>
      <c r="C482" s="230"/>
      <c r="D482" s="231" t="s">
        <v>132</v>
      </c>
      <c r="E482" s="232" t="s">
        <v>1</v>
      </c>
      <c r="F482" s="233" t="s">
        <v>272</v>
      </c>
      <c r="G482" s="230"/>
      <c r="H482" s="234">
        <v>65.700000000000003</v>
      </c>
      <c r="I482" s="235"/>
      <c r="J482" s="230"/>
      <c r="K482" s="230"/>
      <c r="L482" s="236"/>
      <c r="M482" s="237"/>
      <c r="N482" s="238"/>
      <c r="O482" s="238"/>
      <c r="P482" s="238"/>
      <c r="Q482" s="238"/>
      <c r="R482" s="238"/>
      <c r="S482" s="238"/>
      <c r="T482" s="23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0" t="s">
        <v>132</v>
      </c>
      <c r="AU482" s="240" t="s">
        <v>85</v>
      </c>
      <c r="AV482" s="13" t="s">
        <v>85</v>
      </c>
      <c r="AW482" s="13" t="s">
        <v>32</v>
      </c>
      <c r="AX482" s="13" t="s">
        <v>75</v>
      </c>
      <c r="AY482" s="240" t="s">
        <v>123</v>
      </c>
    </row>
    <row r="483" s="14" customFormat="1">
      <c r="A483" s="14"/>
      <c r="B483" s="252"/>
      <c r="C483" s="253"/>
      <c r="D483" s="231" t="s">
        <v>132</v>
      </c>
      <c r="E483" s="254" t="s">
        <v>1</v>
      </c>
      <c r="F483" s="255" t="s">
        <v>273</v>
      </c>
      <c r="G483" s="253"/>
      <c r="H483" s="254" t="s">
        <v>1</v>
      </c>
      <c r="I483" s="256"/>
      <c r="J483" s="253"/>
      <c r="K483" s="253"/>
      <c r="L483" s="257"/>
      <c r="M483" s="258"/>
      <c r="N483" s="259"/>
      <c r="O483" s="259"/>
      <c r="P483" s="259"/>
      <c r="Q483" s="259"/>
      <c r="R483" s="259"/>
      <c r="S483" s="259"/>
      <c r="T483" s="26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1" t="s">
        <v>132</v>
      </c>
      <c r="AU483" s="261" t="s">
        <v>85</v>
      </c>
      <c r="AV483" s="14" t="s">
        <v>83</v>
      </c>
      <c r="AW483" s="14" t="s">
        <v>32</v>
      </c>
      <c r="AX483" s="14" t="s">
        <v>75</v>
      </c>
      <c r="AY483" s="261" t="s">
        <v>123</v>
      </c>
    </row>
    <row r="484" s="13" customFormat="1">
      <c r="A484" s="13"/>
      <c r="B484" s="229"/>
      <c r="C484" s="230"/>
      <c r="D484" s="231" t="s">
        <v>132</v>
      </c>
      <c r="E484" s="232" t="s">
        <v>1</v>
      </c>
      <c r="F484" s="233" t="s">
        <v>274</v>
      </c>
      <c r="G484" s="230"/>
      <c r="H484" s="234">
        <v>235.80000000000001</v>
      </c>
      <c r="I484" s="235"/>
      <c r="J484" s="230"/>
      <c r="K484" s="230"/>
      <c r="L484" s="236"/>
      <c r="M484" s="237"/>
      <c r="N484" s="238"/>
      <c r="O484" s="238"/>
      <c r="P484" s="238"/>
      <c r="Q484" s="238"/>
      <c r="R484" s="238"/>
      <c r="S484" s="238"/>
      <c r="T484" s="23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0" t="s">
        <v>132</v>
      </c>
      <c r="AU484" s="240" t="s">
        <v>85</v>
      </c>
      <c r="AV484" s="13" t="s">
        <v>85</v>
      </c>
      <c r="AW484" s="13" t="s">
        <v>32</v>
      </c>
      <c r="AX484" s="13" t="s">
        <v>75</v>
      </c>
      <c r="AY484" s="240" t="s">
        <v>123</v>
      </c>
    </row>
    <row r="485" s="14" customFormat="1">
      <c r="A485" s="14"/>
      <c r="B485" s="252"/>
      <c r="C485" s="253"/>
      <c r="D485" s="231" t="s">
        <v>132</v>
      </c>
      <c r="E485" s="254" t="s">
        <v>1</v>
      </c>
      <c r="F485" s="255" t="s">
        <v>275</v>
      </c>
      <c r="G485" s="253"/>
      <c r="H485" s="254" t="s">
        <v>1</v>
      </c>
      <c r="I485" s="256"/>
      <c r="J485" s="253"/>
      <c r="K485" s="253"/>
      <c r="L485" s="257"/>
      <c r="M485" s="258"/>
      <c r="N485" s="259"/>
      <c r="O485" s="259"/>
      <c r="P485" s="259"/>
      <c r="Q485" s="259"/>
      <c r="R485" s="259"/>
      <c r="S485" s="259"/>
      <c r="T485" s="26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1" t="s">
        <v>132</v>
      </c>
      <c r="AU485" s="261" t="s">
        <v>85</v>
      </c>
      <c r="AV485" s="14" t="s">
        <v>83</v>
      </c>
      <c r="AW485" s="14" t="s">
        <v>32</v>
      </c>
      <c r="AX485" s="14" t="s">
        <v>75</v>
      </c>
      <c r="AY485" s="261" t="s">
        <v>123</v>
      </c>
    </row>
    <row r="486" s="13" customFormat="1">
      <c r="A486" s="13"/>
      <c r="B486" s="229"/>
      <c r="C486" s="230"/>
      <c r="D486" s="231" t="s">
        <v>132</v>
      </c>
      <c r="E486" s="232" t="s">
        <v>1</v>
      </c>
      <c r="F486" s="233" t="s">
        <v>276</v>
      </c>
      <c r="G486" s="230"/>
      <c r="H486" s="234">
        <v>78.900000000000006</v>
      </c>
      <c r="I486" s="235"/>
      <c r="J486" s="230"/>
      <c r="K486" s="230"/>
      <c r="L486" s="236"/>
      <c r="M486" s="237"/>
      <c r="N486" s="238"/>
      <c r="O486" s="238"/>
      <c r="P486" s="238"/>
      <c r="Q486" s="238"/>
      <c r="R486" s="238"/>
      <c r="S486" s="238"/>
      <c r="T486" s="23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0" t="s">
        <v>132</v>
      </c>
      <c r="AU486" s="240" t="s">
        <v>85</v>
      </c>
      <c r="AV486" s="13" t="s">
        <v>85</v>
      </c>
      <c r="AW486" s="13" t="s">
        <v>32</v>
      </c>
      <c r="AX486" s="13" t="s">
        <v>75</v>
      </c>
      <c r="AY486" s="240" t="s">
        <v>123</v>
      </c>
    </row>
    <row r="487" s="15" customFormat="1">
      <c r="A487" s="15"/>
      <c r="B487" s="262"/>
      <c r="C487" s="263"/>
      <c r="D487" s="231" t="s">
        <v>132</v>
      </c>
      <c r="E487" s="264" t="s">
        <v>1</v>
      </c>
      <c r="F487" s="265" t="s">
        <v>277</v>
      </c>
      <c r="G487" s="263"/>
      <c r="H487" s="266">
        <v>541.60000000000002</v>
      </c>
      <c r="I487" s="267"/>
      <c r="J487" s="263"/>
      <c r="K487" s="263"/>
      <c r="L487" s="268"/>
      <c r="M487" s="269"/>
      <c r="N487" s="270"/>
      <c r="O487" s="270"/>
      <c r="P487" s="270"/>
      <c r="Q487" s="270"/>
      <c r="R487" s="270"/>
      <c r="S487" s="270"/>
      <c r="T487" s="271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2" t="s">
        <v>132</v>
      </c>
      <c r="AU487" s="272" t="s">
        <v>85</v>
      </c>
      <c r="AV487" s="15" t="s">
        <v>130</v>
      </c>
      <c r="AW487" s="15" t="s">
        <v>32</v>
      </c>
      <c r="AX487" s="15" t="s">
        <v>83</v>
      </c>
      <c r="AY487" s="272" t="s">
        <v>123</v>
      </c>
    </row>
    <row r="488" s="2" customFormat="1" ht="37.8" customHeight="1">
      <c r="A488" s="38"/>
      <c r="B488" s="39"/>
      <c r="C488" s="241" t="s">
        <v>553</v>
      </c>
      <c r="D488" s="241" t="s">
        <v>138</v>
      </c>
      <c r="E488" s="242" t="s">
        <v>554</v>
      </c>
      <c r="F488" s="243" t="s">
        <v>555</v>
      </c>
      <c r="G488" s="244" t="s">
        <v>129</v>
      </c>
      <c r="H488" s="245">
        <v>595.75999999999999</v>
      </c>
      <c r="I488" s="246"/>
      <c r="J488" s="247">
        <f>ROUND(I488*H488,2)</f>
        <v>0</v>
      </c>
      <c r="K488" s="248"/>
      <c r="L488" s="249"/>
      <c r="M488" s="250" t="s">
        <v>1</v>
      </c>
      <c r="N488" s="251" t="s">
        <v>40</v>
      </c>
      <c r="O488" s="91"/>
      <c r="P488" s="225">
        <f>O488*H488</f>
        <v>0</v>
      </c>
      <c r="Q488" s="225">
        <v>0.00018000000000000001</v>
      </c>
      <c r="R488" s="225">
        <f>Q488*H488</f>
        <v>0.10723680000000001</v>
      </c>
      <c r="S488" s="225">
        <v>0</v>
      </c>
      <c r="T488" s="22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281</v>
      </c>
      <c r="AT488" s="227" t="s">
        <v>138</v>
      </c>
      <c r="AU488" s="227" t="s">
        <v>85</v>
      </c>
      <c r="AY488" s="17" t="s">
        <v>123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83</v>
      </c>
      <c r="BK488" s="228">
        <f>ROUND(I488*H488,2)</f>
        <v>0</v>
      </c>
      <c r="BL488" s="17" t="s">
        <v>196</v>
      </c>
      <c r="BM488" s="227" t="s">
        <v>556</v>
      </c>
    </row>
    <row r="489" s="13" customFormat="1">
      <c r="A489" s="13"/>
      <c r="B489" s="229"/>
      <c r="C489" s="230"/>
      <c r="D489" s="231" t="s">
        <v>132</v>
      </c>
      <c r="E489" s="230"/>
      <c r="F489" s="233" t="s">
        <v>283</v>
      </c>
      <c r="G489" s="230"/>
      <c r="H489" s="234">
        <v>595.75999999999999</v>
      </c>
      <c r="I489" s="235"/>
      <c r="J489" s="230"/>
      <c r="K489" s="230"/>
      <c r="L489" s="236"/>
      <c r="M489" s="237"/>
      <c r="N489" s="238"/>
      <c r="O489" s="238"/>
      <c r="P489" s="238"/>
      <c r="Q489" s="238"/>
      <c r="R489" s="238"/>
      <c r="S489" s="238"/>
      <c r="T489" s="23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0" t="s">
        <v>132</v>
      </c>
      <c r="AU489" s="240" t="s">
        <v>85</v>
      </c>
      <c r="AV489" s="13" t="s">
        <v>85</v>
      </c>
      <c r="AW489" s="13" t="s">
        <v>4</v>
      </c>
      <c r="AX489" s="13" t="s">
        <v>83</v>
      </c>
      <c r="AY489" s="240" t="s">
        <v>123</v>
      </c>
    </row>
    <row r="490" s="2" customFormat="1" ht="16.5" customHeight="1">
      <c r="A490" s="38"/>
      <c r="B490" s="39"/>
      <c r="C490" s="215" t="s">
        <v>557</v>
      </c>
      <c r="D490" s="215" t="s">
        <v>126</v>
      </c>
      <c r="E490" s="216" t="s">
        <v>558</v>
      </c>
      <c r="F490" s="217" t="s">
        <v>559</v>
      </c>
      <c r="G490" s="218" t="s">
        <v>154</v>
      </c>
      <c r="H490" s="219">
        <v>1015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40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196</v>
      </c>
      <c r="AT490" s="227" t="s">
        <v>126</v>
      </c>
      <c r="AU490" s="227" t="s">
        <v>85</v>
      </c>
      <c r="AY490" s="17" t="s">
        <v>123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83</v>
      </c>
      <c r="BK490" s="228">
        <f>ROUND(I490*H490,2)</f>
        <v>0</v>
      </c>
      <c r="BL490" s="17" t="s">
        <v>196</v>
      </c>
      <c r="BM490" s="227" t="s">
        <v>560</v>
      </c>
    </row>
    <row r="491" s="13" customFormat="1">
      <c r="A491" s="13"/>
      <c r="B491" s="229"/>
      <c r="C491" s="230"/>
      <c r="D491" s="231" t="s">
        <v>132</v>
      </c>
      <c r="E491" s="232" t="s">
        <v>1</v>
      </c>
      <c r="F491" s="233" t="s">
        <v>362</v>
      </c>
      <c r="G491" s="230"/>
      <c r="H491" s="234">
        <v>1015</v>
      </c>
      <c r="I491" s="235"/>
      <c r="J491" s="230"/>
      <c r="K491" s="230"/>
      <c r="L491" s="236"/>
      <c r="M491" s="237"/>
      <c r="N491" s="238"/>
      <c r="O491" s="238"/>
      <c r="P491" s="238"/>
      <c r="Q491" s="238"/>
      <c r="R491" s="238"/>
      <c r="S491" s="238"/>
      <c r="T491" s="23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0" t="s">
        <v>132</v>
      </c>
      <c r="AU491" s="240" t="s">
        <v>85</v>
      </c>
      <c r="AV491" s="13" t="s">
        <v>85</v>
      </c>
      <c r="AW491" s="13" t="s">
        <v>32</v>
      </c>
      <c r="AX491" s="13" t="s">
        <v>83</v>
      </c>
      <c r="AY491" s="240" t="s">
        <v>123</v>
      </c>
    </row>
    <row r="492" s="2" customFormat="1" ht="24.15" customHeight="1">
      <c r="A492" s="38"/>
      <c r="B492" s="39"/>
      <c r="C492" s="241" t="s">
        <v>561</v>
      </c>
      <c r="D492" s="241" t="s">
        <v>138</v>
      </c>
      <c r="E492" s="242" t="s">
        <v>562</v>
      </c>
      <c r="F492" s="243" t="s">
        <v>563</v>
      </c>
      <c r="G492" s="244" t="s">
        <v>154</v>
      </c>
      <c r="H492" s="245">
        <v>1116.5</v>
      </c>
      <c r="I492" s="246"/>
      <c r="J492" s="247">
        <f>ROUND(I492*H492,2)</f>
        <v>0</v>
      </c>
      <c r="K492" s="248"/>
      <c r="L492" s="249"/>
      <c r="M492" s="250" t="s">
        <v>1</v>
      </c>
      <c r="N492" s="251" t="s">
        <v>40</v>
      </c>
      <c r="O492" s="91"/>
      <c r="P492" s="225">
        <f>O492*H492</f>
        <v>0</v>
      </c>
      <c r="Q492" s="225">
        <v>1.0000000000000001E-05</v>
      </c>
      <c r="R492" s="225">
        <f>Q492*H492</f>
        <v>0.011165000000000001</v>
      </c>
      <c r="S492" s="225">
        <v>0</v>
      </c>
      <c r="T492" s="22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7" t="s">
        <v>281</v>
      </c>
      <c r="AT492" s="227" t="s">
        <v>138</v>
      </c>
      <c r="AU492" s="227" t="s">
        <v>85</v>
      </c>
      <c r="AY492" s="17" t="s">
        <v>123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83</v>
      </c>
      <c r="BK492" s="228">
        <f>ROUND(I492*H492,2)</f>
        <v>0</v>
      </c>
      <c r="BL492" s="17" t="s">
        <v>196</v>
      </c>
      <c r="BM492" s="227" t="s">
        <v>564</v>
      </c>
    </row>
    <row r="493" s="13" customFormat="1">
      <c r="A493" s="13"/>
      <c r="B493" s="229"/>
      <c r="C493" s="230"/>
      <c r="D493" s="231" t="s">
        <v>132</v>
      </c>
      <c r="E493" s="230"/>
      <c r="F493" s="233" t="s">
        <v>565</v>
      </c>
      <c r="G493" s="230"/>
      <c r="H493" s="234">
        <v>1116.5</v>
      </c>
      <c r="I493" s="235"/>
      <c r="J493" s="230"/>
      <c r="K493" s="230"/>
      <c r="L493" s="236"/>
      <c r="M493" s="237"/>
      <c r="N493" s="238"/>
      <c r="O493" s="238"/>
      <c r="P493" s="238"/>
      <c r="Q493" s="238"/>
      <c r="R493" s="238"/>
      <c r="S493" s="238"/>
      <c r="T493" s="23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0" t="s">
        <v>132</v>
      </c>
      <c r="AU493" s="240" t="s">
        <v>85</v>
      </c>
      <c r="AV493" s="13" t="s">
        <v>85</v>
      </c>
      <c r="AW493" s="13" t="s">
        <v>4</v>
      </c>
      <c r="AX493" s="13" t="s">
        <v>83</v>
      </c>
      <c r="AY493" s="240" t="s">
        <v>123</v>
      </c>
    </row>
    <row r="494" s="2" customFormat="1" ht="24.15" customHeight="1">
      <c r="A494" s="38"/>
      <c r="B494" s="39"/>
      <c r="C494" s="215" t="s">
        <v>566</v>
      </c>
      <c r="D494" s="215" t="s">
        <v>126</v>
      </c>
      <c r="E494" s="216" t="s">
        <v>567</v>
      </c>
      <c r="F494" s="217" t="s">
        <v>568</v>
      </c>
      <c r="G494" s="218" t="s">
        <v>129</v>
      </c>
      <c r="H494" s="219">
        <v>541.60000000000002</v>
      </c>
      <c r="I494" s="220"/>
      <c r="J494" s="221">
        <f>ROUND(I494*H494,2)</f>
        <v>0</v>
      </c>
      <c r="K494" s="222"/>
      <c r="L494" s="44"/>
      <c r="M494" s="223" t="s">
        <v>1</v>
      </c>
      <c r="N494" s="224" t="s">
        <v>40</v>
      </c>
      <c r="O494" s="91"/>
      <c r="P494" s="225">
        <f>O494*H494</f>
        <v>0</v>
      </c>
      <c r="Q494" s="225">
        <v>0</v>
      </c>
      <c r="R494" s="225">
        <f>Q494*H494</f>
        <v>0</v>
      </c>
      <c r="S494" s="225">
        <v>0.00012999999999999999</v>
      </c>
      <c r="T494" s="226">
        <f>S494*H494</f>
        <v>0.070407999999999998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196</v>
      </c>
      <c r="AT494" s="227" t="s">
        <v>126</v>
      </c>
      <c r="AU494" s="227" t="s">
        <v>85</v>
      </c>
      <c r="AY494" s="17" t="s">
        <v>123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83</v>
      </c>
      <c r="BK494" s="228">
        <f>ROUND(I494*H494,2)</f>
        <v>0</v>
      </c>
      <c r="BL494" s="17" t="s">
        <v>196</v>
      </c>
      <c r="BM494" s="227" t="s">
        <v>569</v>
      </c>
    </row>
    <row r="495" s="14" customFormat="1">
      <c r="A495" s="14"/>
      <c r="B495" s="252"/>
      <c r="C495" s="253"/>
      <c r="D495" s="231" t="s">
        <v>132</v>
      </c>
      <c r="E495" s="254" t="s">
        <v>1</v>
      </c>
      <c r="F495" s="255" t="s">
        <v>267</v>
      </c>
      <c r="G495" s="253"/>
      <c r="H495" s="254" t="s">
        <v>1</v>
      </c>
      <c r="I495" s="256"/>
      <c r="J495" s="253"/>
      <c r="K495" s="253"/>
      <c r="L495" s="257"/>
      <c r="M495" s="258"/>
      <c r="N495" s="259"/>
      <c r="O495" s="259"/>
      <c r="P495" s="259"/>
      <c r="Q495" s="259"/>
      <c r="R495" s="259"/>
      <c r="S495" s="259"/>
      <c r="T495" s="26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1" t="s">
        <v>132</v>
      </c>
      <c r="AU495" s="261" t="s">
        <v>85</v>
      </c>
      <c r="AV495" s="14" t="s">
        <v>83</v>
      </c>
      <c r="AW495" s="14" t="s">
        <v>32</v>
      </c>
      <c r="AX495" s="14" t="s">
        <v>75</v>
      </c>
      <c r="AY495" s="261" t="s">
        <v>123</v>
      </c>
    </row>
    <row r="496" s="13" customFormat="1">
      <c r="A496" s="13"/>
      <c r="B496" s="229"/>
      <c r="C496" s="230"/>
      <c r="D496" s="231" t="s">
        <v>132</v>
      </c>
      <c r="E496" s="232" t="s">
        <v>1</v>
      </c>
      <c r="F496" s="233" t="s">
        <v>268</v>
      </c>
      <c r="G496" s="230"/>
      <c r="H496" s="234">
        <v>48.299999999999997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0" t="s">
        <v>132</v>
      </c>
      <c r="AU496" s="240" t="s">
        <v>85</v>
      </c>
      <c r="AV496" s="13" t="s">
        <v>85</v>
      </c>
      <c r="AW496" s="13" t="s">
        <v>32</v>
      </c>
      <c r="AX496" s="13" t="s">
        <v>75</v>
      </c>
      <c r="AY496" s="240" t="s">
        <v>123</v>
      </c>
    </row>
    <row r="497" s="14" customFormat="1">
      <c r="A497" s="14"/>
      <c r="B497" s="252"/>
      <c r="C497" s="253"/>
      <c r="D497" s="231" t="s">
        <v>132</v>
      </c>
      <c r="E497" s="254" t="s">
        <v>1</v>
      </c>
      <c r="F497" s="255" t="s">
        <v>269</v>
      </c>
      <c r="G497" s="253"/>
      <c r="H497" s="254" t="s">
        <v>1</v>
      </c>
      <c r="I497" s="256"/>
      <c r="J497" s="253"/>
      <c r="K497" s="253"/>
      <c r="L497" s="257"/>
      <c r="M497" s="258"/>
      <c r="N497" s="259"/>
      <c r="O497" s="259"/>
      <c r="P497" s="259"/>
      <c r="Q497" s="259"/>
      <c r="R497" s="259"/>
      <c r="S497" s="259"/>
      <c r="T497" s="26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1" t="s">
        <v>132</v>
      </c>
      <c r="AU497" s="261" t="s">
        <v>85</v>
      </c>
      <c r="AV497" s="14" t="s">
        <v>83</v>
      </c>
      <c r="AW497" s="14" t="s">
        <v>32</v>
      </c>
      <c r="AX497" s="14" t="s">
        <v>75</v>
      </c>
      <c r="AY497" s="261" t="s">
        <v>123</v>
      </c>
    </row>
    <row r="498" s="13" customFormat="1">
      <c r="A498" s="13"/>
      <c r="B498" s="229"/>
      <c r="C498" s="230"/>
      <c r="D498" s="231" t="s">
        <v>132</v>
      </c>
      <c r="E498" s="232" t="s">
        <v>1</v>
      </c>
      <c r="F498" s="233" t="s">
        <v>270</v>
      </c>
      <c r="G498" s="230"/>
      <c r="H498" s="234">
        <v>112.90000000000001</v>
      </c>
      <c r="I498" s="235"/>
      <c r="J498" s="230"/>
      <c r="K498" s="230"/>
      <c r="L498" s="236"/>
      <c r="M498" s="237"/>
      <c r="N498" s="238"/>
      <c r="O498" s="238"/>
      <c r="P498" s="238"/>
      <c r="Q498" s="238"/>
      <c r="R498" s="238"/>
      <c r="S498" s="238"/>
      <c r="T498" s="23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0" t="s">
        <v>132</v>
      </c>
      <c r="AU498" s="240" t="s">
        <v>85</v>
      </c>
      <c r="AV498" s="13" t="s">
        <v>85</v>
      </c>
      <c r="AW498" s="13" t="s">
        <v>32</v>
      </c>
      <c r="AX498" s="13" t="s">
        <v>75</v>
      </c>
      <c r="AY498" s="240" t="s">
        <v>123</v>
      </c>
    </row>
    <row r="499" s="14" customFormat="1">
      <c r="A499" s="14"/>
      <c r="B499" s="252"/>
      <c r="C499" s="253"/>
      <c r="D499" s="231" t="s">
        <v>132</v>
      </c>
      <c r="E499" s="254" t="s">
        <v>1</v>
      </c>
      <c r="F499" s="255" t="s">
        <v>271</v>
      </c>
      <c r="G499" s="253"/>
      <c r="H499" s="254" t="s">
        <v>1</v>
      </c>
      <c r="I499" s="256"/>
      <c r="J499" s="253"/>
      <c r="K499" s="253"/>
      <c r="L499" s="257"/>
      <c r="M499" s="258"/>
      <c r="N499" s="259"/>
      <c r="O499" s="259"/>
      <c r="P499" s="259"/>
      <c r="Q499" s="259"/>
      <c r="R499" s="259"/>
      <c r="S499" s="259"/>
      <c r="T499" s="26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1" t="s">
        <v>132</v>
      </c>
      <c r="AU499" s="261" t="s">
        <v>85</v>
      </c>
      <c r="AV499" s="14" t="s">
        <v>83</v>
      </c>
      <c r="AW499" s="14" t="s">
        <v>32</v>
      </c>
      <c r="AX499" s="14" t="s">
        <v>75</v>
      </c>
      <c r="AY499" s="261" t="s">
        <v>123</v>
      </c>
    </row>
    <row r="500" s="13" customFormat="1">
      <c r="A500" s="13"/>
      <c r="B500" s="229"/>
      <c r="C500" s="230"/>
      <c r="D500" s="231" t="s">
        <v>132</v>
      </c>
      <c r="E500" s="232" t="s">
        <v>1</v>
      </c>
      <c r="F500" s="233" t="s">
        <v>272</v>
      </c>
      <c r="G500" s="230"/>
      <c r="H500" s="234">
        <v>65.700000000000003</v>
      </c>
      <c r="I500" s="235"/>
      <c r="J500" s="230"/>
      <c r="K500" s="230"/>
      <c r="L500" s="236"/>
      <c r="M500" s="237"/>
      <c r="N500" s="238"/>
      <c r="O500" s="238"/>
      <c r="P500" s="238"/>
      <c r="Q500" s="238"/>
      <c r="R500" s="238"/>
      <c r="S500" s="238"/>
      <c r="T500" s="23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0" t="s">
        <v>132</v>
      </c>
      <c r="AU500" s="240" t="s">
        <v>85</v>
      </c>
      <c r="AV500" s="13" t="s">
        <v>85</v>
      </c>
      <c r="AW500" s="13" t="s">
        <v>32</v>
      </c>
      <c r="AX500" s="13" t="s">
        <v>75</v>
      </c>
      <c r="AY500" s="240" t="s">
        <v>123</v>
      </c>
    </row>
    <row r="501" s="14" customFormat="1">
      <c r="A501" s="14"/>
      <c r="B501" s="252"/>
      <c r="C501" s="253"/>
      <c r="D501" s="231" t="s">
        <v>132</v>
      </c>
      <c r="E501" s="254" t="s">
        <v>1</v>
      </c>
      <c r="F501" s="255" t="s">
        <v>273</v>
      </c>
      <c r="G501" s="253"/>
      <c r="H501" s="254" t="s">
        <v>1</v>
      </c>
      <c r="I501" s="256"/>
      <c r="J501" s="253"/>
      <c r="K501" s="253"/>
      <c r="L501" s="257"/>
      <c r="M501" s="258"/>
      <c r="N501" s="259"/>
      <c r="O501" s="259"/>
      <c r="P501" s="259"/>
      <c r="Q501" s="259"/>
      <c r="R501" s="259"/>
      <c r="S501" s="259"/>
      <c r="T501" s="26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1" t="s">
        <v>132</v>
      </c>
      <c r="AU501" s="261" t="s">
        <v>85</v>
      </c>
      <c r="AV501" s="14" t="s">
        <v>83</v>
      </c>
      <c r="AW501" s="14" t="s">
        <v>32</v>
      </c>
      <c r="AX501" s="14" t="s">
        <v>75</v>
      </c>
      <c r="AY501" s="261" t="s">
        <v>123</v>
      </c>
    </row>
    <row r="502" s="13" customFormat="1">
      <c r="A502" s="13"/>
      <c r="B502" s="229"/>
      <c r="C502" s="230"/>
      <c r="D502" s="231" t="s">
        <v>132</v>
      </c>
      <c r="E502" s="232" t="s">
        <v>1</v>
      </c>
      <c r="F502" s="233" t="s">
        <v>274</v>
      </c>
      <c r="G502" s="230"/>
      <c r="H502" s="234">
        <v>235.80000000000001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0" t="s">
        <v>132</v>
      </c>
      <c r="AU502" s="240" t="s">
        <v>85</v>
      </c>
      <c r="AV502" s="13" t="s">
        <v>85</v>
      </c>
      <c r="AW502" s="13" t="s">
        <v>32</v>
      </c>
      <c r="AX502" s="13" t="s">
        <v>75</v>
      </c>
      <c r="AY502" s="240" t="s">
        <v>123</v>
      </c>
    </row>
    <row r="503" s="14" customFormat="1">
      <c r="A503" s="14"/>
      <c r="B503" s="252"/>
      <c r="C503" s="253"/>
      <c r="D503" s="231" t="s">
        <v>132</v>
      </c>
      <c r="E503" s="254" t="s">
        <v>1</v>
      </c>
      <c r="F503" s="255" t="s">
        <v>275</v>
      </c>
      <c r="G503" s="253"/>
      <c r="H503" s="254" t="s">
        <v>1</v>
      </c>
      <c r="I503" s="256"/>
      <c r="J503" s="253"/>
      <c r="K503" s="253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132</v>
      </c>
      <c r="AU503" s="261" t="s">
        <v>85</v>
      </c>
      <c r="AV503" s="14" t="s">
        <v>83</v>
      </c>
      <c r="AW503" s="14" t="s">
        <v>32</v>
      </c>
      <c r="AX503" s="14" t="s">
        <v>75</v>
      </c>
      <c r="AY503" s="261" t="s">
        <v>123</v>
      </c>
    </row>
    <row r="504" s="13" customFormat="1">
      <c r="A504" s="13"/>
      <c r="B504" s="229"/>
      <c r="C504" s="230"/>
      <c r="D504" s="231" t="s">
        <v>132</v>
      </c>
      <c r="E504" s="232" t="s">
        <v>1</v>
      </c>
      <c r="F504" s="233" t="s">
        <v>276</v>
      </c>
      <c r="G504" s="230"/>
      <c r="H504" s="234">
        <v>78.900000000000006</v>
      </c>
      <c r="I504" s="235"/>
      <c r="J504" s="230"/>
      <c r="K504" s="230"/>
      <c r="L504" s="236"/>
      <c r="M504" s="237"/>
      <c r="N504" s="238"/>
      <c r="O504" s="238"/>
      <c r="P504" s="238"/>
      <c r="Q504" s="238"/>
      <c r="R504" s="238"/>
      <c r="S504" s="238"/>
      <c r="T504" s="23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0" t="s">
        <v>132</v>
      </c>
      <c r="AU504" s="240" t="s">
        <v>85</v>
      </c>
      <c r="AV504" s="13" t="s">
        <v>85</v>
      </c>
      <c r="AW504" s="13" t="s">
        <v>32</v>
      </c>
      <c r="AX504" s="13" t="s">
        <v>75</v>
      </c>
      <c r="AY504" s="240" t="s">
        <v>123</v>
      </c>
    </row>
    <row r="505" s="15" customFormat="1">
      <c r="A505" s="15"/>
      <c r="B505" s="262"/>
      <c r="C505" s="263"/>
      <c r="D505" s="231" t="s">
        <v>132</v>
      </c>
      <c r="E505" s="264" t="s">
        <v>1</v>
      </c>
      <c r="F505" s="265" t="s">
        <v>277</v>
      </c>
      <c r="G505" s="263"/>
      <c r="H505" s="266">
        <v>541.60000000000002</v>
      </c>
      <c r="I505" s="267"/>
      <c r="J505" s="263"/>
      <c r="K505" s="263"/>
      <c r="L505" s="268"/>
      <c r="M505" s="269"/>
      <c r="N505" s="270"/>
      <c r="O505" s="270"/>
      <c r="P505" s="270"/>
      <c r="Q505" s="270"/>
      <c r="R505" s="270"/>
      <c r="S505" s="270"/>
      <c r="T505" s="271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2" t="s">
        <v>132</v>
      </c>
      <c r="AU505" s="272" t="s">
        <v>85</v>
      </c>
      <c r="AV505" s="15" t="s">
        <v>130</v>
      </c>
      <c r="AW505" s="15" t="s">
        <v>32</v>
      </c>
      <c r="AX505" s="15" t="s">
        <v>83</v>
      </c>
      <c r="AY505" s="272" t="s">
        <v>123</v>
      </c>
    </row>
    <row r="506" s="2" customFormat="1" ht="24.15" customHeight="1">
      <c r="A506" s="38"/>
      <c r="B506" s="39"/>
      <c r="C506" s="215" t="s">
        <v>570</v>
      </c>
      <c r="D506" s="215" t="s">
        <v>126</v>
      </c>
      <c r="E506" s="216" t="s">
        <v>571</v>
      </c>
      <c r="F506" s="217" t="s">
        <v>572</v>
      </c>
      <c r="G506" s="218" t="s">
        <v>225</v>
      </c>
      <c r="H506" s="219">
        <v>0.11799999999999999</v>
      </c>
      <c r="I506" s="220"/>
      <c r="J506" s="221">
        <f>ROUND(I506*H506,2)</f>
        <v>0</v>
      </c>
      <c r="K506" s="222"/>
      <c r="L506" s="44"/>
      <c r="M506" s="223" t="s">
        <v>1</v>
      </c>
      <c r="N506" s="224" t="s">
        <v>40</v>
      </c>
      <c r="O506" s="91"/>
      <c r="P506" s="225">
        <f>O506*H506</f>
        <v>0</v>
      </c>
      <c r="Q506" s="225">
        <v>0</v>
      </c>
      <c r="R506" s="225">
        <f>Q506*H506</f>
        <v>0</v>
      </c>
      <c r="S506" s="225">
        <v>0</v>
      </c>
      <c r="T506" s="226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7" t="s">
        <v>196</v>
      </c>
      <c r="AT506" s="227" t="s">
        <v>126</v>
      </c>
      <c r="AU506" s="227" t="s">
        <v>85</v>
      </c>
      <c r="AY506" s="17" t="s">
        <v>123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7" t="s">
        <v>83</v>
      </c>
      <c r="BK506" s="228">
        <f>ROUND(I506*H506,2)</f>
        <v>0</v>
      </c>
      <c r="BL506" s="17" t="s">
        <v>196</v>
      </c>
      <c r="BM506" s="227" t="s">
        <v>573</v>
      </c>
    </row>
    <row r="507" s="12" customFormat="1" ht="25.92" customHeight="1">
      <c r="A507" s="12"/>
      <c r="B507" s="199"/>
      <c r="C507" s="200"/>
      <c r="D507" s="201" t="s">
        <v>74</v>
      </c>
      <c r="E507" s="202" t="s">
        <v>138</v>
      </c>
      <c r="F507" s="202" t="s">
        <v>574</v>
      </c>
      <c r="G507" s="200"/>
      <c r="H507" s="200"/>
      <c r="I507" s="203"/>
      <c r="J507" s="204">
        <f>BK507</f>
        <v>0</v>
      </c>
      <c r="K507" s="200"/>
      <c r="L507" s="205"/>
      <c r="M507" s="206"/>
      <c r="N507" s="207"/>
      <c r="O507" s="207"/>
      <c r="P507" s="208">
        <f>P508</f>
        <v>0</v>
      </c>
      <c r="Q507" s="207"/>
      <c r="R507" s="208">
        <f>R508</f>
        <v>0</v>
      </c>
      <c r="S507" s="207"/>
      <c r="T507" s="209">
        <f>T508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10" t="s">
        <v>137</v>
      </c>
      <c r="AT507" s="211" t="s">
        <v>74</v>
      </c>
      <c r="AU507" s="211" t="s">
        <v>75</v>
      </c>
      <c r="AY507" s="210" t="s">
        <v>123</v>
      </c>
      <c r="BK507" s="212">
        <f>BK508</f>
        <v>0</v>
      </c>
    </row>
    <row r="508" s="12" customFormat="1" ht="22.8" customHeight="1">
      <c r="A508" s="12"/>
      <c r="B508" s="199"/>
      <c r="C508" s="200"/>
      <c r="D508" s="201" t="s">
        <v>74</v>
      </c>
      <c r="E508" s="213" t="s">
        <v>575</v>
      </c>
      <c r="F508" s="213" t="s">
        <v>576</v>
      </c>
      <c r="G508" s="200"/>
      <c r="H508" s="200"/>
      <c r="I508" s="203"/>
      <c r="J508" s="214">
        <f>BK508</f>
        <v>0</v>
      </c>
      <c r="K508" s="200"/>
      <c r="L508" s="205"/>
      <c r="M508" s="206"/>
      <c r="N508" s="207"/>
      <c r="O508" s="207"/>
      <c r="P508" s="208">
        <f>P509</f>
        <v>0</v>
      </c>
      <c r="Q508" s="207"/>
      <c r="R508" s="208">
        <f>R509</f>
        <v>0</v>
      </c>
      <c r="S508" s="207"/>
      <c r="T508" s="209">
        <f>T509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10" t="s">
        <v>137</v>
      </c>
      <c r="AT508" s="211" t="s">
        <v>74</v>
      </c>
      <c r="AU508" s="211" t="s">
        <v>83</v>
      </c>
      <c r="AY508" s="210" t="s">
        <v>123</v>
      </c>
      <c r="BK508" s="212">
        <f>BK509</f>
        <v>0</v>
      </c>
    </row>
    <row r="509" s="2" customFormat="1" ht="33" customHeight="1">
      <c r="A509" s="38"/>
      <c r="B509" s="39"/>
      <c r="C509" s="215" t="s">
        <v>577</v>
      </c>
      <c r="D509" s="215" t="s">
        <v>126</v>
      </c>
      <c r="E509" s="216" t="s">
        <v>578</v>
      </c>
      <c r="F509" s="217" t="s">
        <v>579</v>
      </c>
      <c r="G509" s="218" t="s">
        <v>146</v>
      </c>
      <c r="H509" s="219">
        <v>1</v>
      </c>
      <c r="I509" s="220"/>
      <c r="J509" s="221">
        <f>ROUND(I509*H509,2)</f>
        <v>0</v>
      </c>
      <c r="K509" s="222"/>
      <c r="L509" s="44"/>
      <c r="M509" s="223" t="s">
        <v>1</v>
      </c>
      <c r="N509" s="224" t="s">
        <v>40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486</v>
      </c>
      <c r="AT509" s="227" t="s">
        <v>126</v>
      </c>
      <c r="AU509" s="227" t="s">
        <v>85</v>
      </c>
      <c r="AY509" s="17" t="s">
        <v>123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83</v>
      </c>
      <c r="BK509" s="228">
        <f>ROUND(I509*H509,2)</f>
        <v>0</v>
      </c>
      <c r="BL509" s="17" t="s">
        <v>486</v>
      </c>
      <c r="BM509" s="227" t="s">
        <v>580</v>
      </c>
    </row>
    <row r="510" s="12" customFormat="1" ht="25.92" customHeight="1">
      <c r="A510" s="12"/>
      <c r="B510" s="199"/>
      <c r="C510" s="200"/>
      <c r="D510" s="201" t="s">
        <v>74</v>
      </c>
      <c r="E510" s="202" t="s">
        <v>581</v>
      </c>
      <c r="F510" s="202" t="s">
        <v>582</v>
      </c>
      <c r="G510" s="200"/>
      <c r="H510" s="200"/>
      <c r="I510" s="203"/>
      <c r="J510" s="204">
        <f>BK510</f>
        <v>0</v>
      </c>
      <c r="K510" s="200"/>
      <c r="L510" s="205"/>
      <c r="M510" s="206"/>
      <c r="N510" s="207"/>
      <c r="O510" s="207"/>
      <c r="P510" s="208">
        <f>P511</f>
        <v>0</v>
      </c>
      <c r="Q510" s="207"/>
      <c r="R510" s="208">
        <f>R511</f>
        <v>0</v>
      </c>
      <c r="S510" s="207"/>
      <c r="T510" s="209">
        <f>T511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10" t="s">
        <v>148</v>
      </c>
      <c r="AT510" s="211" t="s">
        <v>74</v>
      </c>
      <c r="AU510" s="211" t="s">
        <v>75</v>
      </c>
      <c r="AY510" s="210" t="s">
        <v>123</v>
      </c>
      <c r="BK510" s="212">
        <f>BK511</f>
        <v>0</v>
      </c>
    </row>
    <row r="511" s="2" customFormat="1" ht="55.5" customHeight="1">
      <c r="A511" s="38"/>
      <c r="B511" s="39"/>
      <c r="C511" s="215" t="s">
        <v>583</v>
      </c>
      <c r="D511" s="215" t="s">
        <v>126</v>
      </c>
      <c r="E511" s="216" t="s">
        <v>584</v>
      </c>
      <c r="F511" s="217" t="s">
        <v>585</v>
      </c>
      <c r="G511" s="218" t="s">
        <v>146</v>
      </c>
      <c r="H511" s="219">
        <v>1</v>
      </c>
      <c r="I511" s="220"/>
      <c r="J511" s="221">
        <f>ROUND(I511*H511,2)</f>
        <v>0</v>
      </c>
      <c r="K511" s="222"/>
      <c r="L511" s="44"/>
      <c r="M511" s="273" t="s">
        <v>1</v>
      </c>
      <c r="N511" s="274" t="s">
        <v>40</v>
      </c>
      <c r="O511" s="275"/>
      <c r="P511" s="276">
        <f>O511*H511</f>
        <v>0</v>
      </c>
      <c r="Q511" s="276">
        <v>0</v>
      </c>
      <c r="R511" s="276">
        <f>Q511*H511</f>
        <v>0</v>
      </c>
      <c r="S511" s="276">
        <v>0</v>
      </c>
      <c r="T511" s="277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586</v>
      </c>
      <c r="AT511" s="227" t="s">
        <v>126</v>
      </c>
      <c r="AU511" s="227" t="s">
        <v>83</v>
      </c>
      <c r="AY511" s="17" t="s">
        <v>123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83</v>
      </c>
      <c r="BK511" s="228">
        <f>ROUND(I511*H511,2)</f>
        <v>0</v>
      </c>
      <c r="BL511" s="17" t="s">
        <v>586</v>
      </c>
      <c r="BM511" s="227" t="s">
        <v>587</v>
      </c>
    </row>
    <row r="512" s="2" customFormat="1" ht="6.96" customHeight="1">
      <c r="A512" s="38"/>
      <c r="B512" s="66"/>
      <c r="C512" s="67"/>
      <c r="D512" s="67"/>
      <c r="E512" s="67"/>
      <c r="F512" s="67"/>
      <c r="G512" s="67"/>
      <c r="H512" s="67"/>
      <c r="I512" s="67"/>
      <c r="J512" s="67"/>
      <c r="K512" s="67"/>
      <c r="L512" s="44"/>
      <c r="M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</row>
  </sheetData>
  <sheetProtection sheet="1" autoFilter="0" formatColumns="0" formatRows="0" objects="1" scenarios="1" spinCount="100000" saltValue="D6Q9QNO/Ai7LK3DTaNI5oky9QAjQehKo1ZWOswdmMTJpeE1s0Bqexko3IIQOmqmu1bOaqBBJB6idkyoaju3Big==" hashValue="1L7/H5jivHaGyEY9l7zXFeRvvai3uCbSmi8HJQw1yVNPyhW5JpBnlBEDxKAB7lNQVMXupgqQ9dC8T8aNAERpIw==" algorithmName="SHA-512" password="CC35"/>
  <autoFilter ref="C129:K511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HP-PC\HP</dc:creator>
  <cp:lastModifiedBy>HP-PC\HP</cp:lastModifiedBy>
  <dcterms:created xsi:type="dcterms:W3CDTF">2022-05-05T16:37:37Z</dcterms:created>
  <dcterms:modified xsi:type="dcterms:W3CDTF">2022-05-05T16:37:41Z</dcterms:modified>
</cp:coreProperties>
</file>