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ebe\Desktop\Rozpočty\"/>
    </mc:Choice>
  </mc:AlternateContent>
  <bookViews>
    <workbookView xWindow="0" yWindow="0" windowWidth="0" windowHeight="0"/>
  </bookViews>
  <sheets>
    <sheet name="Rekapitulace stavby" sheetId="1" r:id="rId1"/>
    <sheet name="SO 201 - Opěrná zeď" sheetId="2" r:id="rId2"/>
    <sheet name="SO 202 - Opěrná zeď" sheetId="3" r:id="rId3"/>
    <sheet name="VRN - Ostatní vedlejší ná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201 - Opěrná zeď'!$C$88:$K$238</definedName>
    <definedName name="_xlnm.Print_Area" localSheetId="1">'SO 201 - Opěrná zeď'!$C$4:$J$39,'SO 201 - Opěrná zeď'!$C$45:$J$70,'SO 201 - Opěrná zeď'!$C$76:$K$238</definedName>
    <definedName name="_xlnm.Print_Titles" localSheetId="1">'SO 201 - Opěrná zeď'!$88:$88</definedName>
    <definedName name="_xlnm._FilterDatabase" localSheetId="2" hidden="1">'SO 202 - Opěrná zeď'!$C$88:$K$213</definedName>
    <definedName name="_xlnm.Print_Area" localSheetId="2">'SO 202 - Opěrná zeď'!$C$4:$J$39,'SO 202 - Opěrná zeď'!$C$45:$J$70,'SO 202 - Opěrná zeď'!$C$76:$K$213</definedName>
    <definedName name="_xlnm.Print_Titles" localSheetId="2">'SO 202 - Opěrná zeď'!$88:$88</definedName>
    <definedName name="_xlnm._FilterDatabase" localSheetId="3" hidden="1">'VRN - Ostatní vedlejší ná...'!$C$82:$K$97</definedName>
    <definedName name="_xlnm.Print_Area" localSheetId="3">'VRN - Ostatní vedlejší ná...'!$C$4:$J$39,'VRN - Ostatní vedlejší ná...'!$C$45:$J$64,'VRN - Ostatní vedlejší ná...'!$C$70:$K$97</definedName>
    <definedName name="_xlnm.Print_Titles" localSheetId="3">'VRN - Ostatní vedlejší ná...'!$82:$82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6"/>
  <c r="BH96"/>
  <c r="BG96"/>
  <c r="BF96"/>
  <c r="T96"/>
  <c r="T95"/>
  <c r="R96"/>
  <c r="R95"/>
  <c r="P96"/>
  <c r="P95"/>
  <c r="BI94"/>
  <c r="BH94"/>
  <c r="BG94"/>
  <c r="BF94"/>
  <c r="T94"/>
  <c r="T93"/>
  <c r="R94"/>
  <c r="R93"/>
  <c r="P94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R85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48"/>
  <c i="3" r="J37"/>
  <c r="J36"/>
  <c i="1" r="AY56"/>
  <c i="3" r="J35"/>
  <c i="1" r="AX56"/>
  <c i="3" r="BI213"/>
  <c r="BH213"/>
  <c r="BG213"/>
  <c r="BF213"/>
  <c r="T213"/>
  <c r="R213"/>
  <c r="P213"/>
  <c r="BI211"/>
  <c r="BH211"/>
  <c r="BG211"/>
  <c r="BF211"/>
  <c r="T211"/>
  <c r="R211"/>
  <c r="P211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86"/>
  <c r="J17"/>
  <c r="J12"/>
  <c r="J83"/>
  <c r="E7"/>
  <c r="E79"/>
  <c i="2" r="J37"/>
  <c r="J36"/>
  <c i="1" r="AY55"/>
  <c i="2" r="J35"/>
  <c i="1" r="AX55"/>
  <c i="2" r="BI238"/>
  <c r="BH238"/>
  <c r="BG238"/>
  <c r="BF238"/>
  <c r="T238"/>
  <c r="R238"/>
  <c r="P238"/>
  <c r="BI236"/>
  <c r="BH236"/>
  <c r="BG236"/>
  <c r="BF236"/>
  <c r="T236"/>
  <c r="R236"/>
  <c r="P236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1"/>
  <c r="BH101"/>
  <c r="BG101"/>
  <c r="BF101"/>
  <c r="T101"/>
  <c r="R101"/>
  <c r="P101"/>
  <c r="BI93"/>
  <c r="BH93"/>
  <c r="BG93"/>
  <c r="BF93"/>
  <c r="T93"/>
  <c r="R93"/>
  <c r="P93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55"/>
  <c r="J17"/>
  <c r="J12"/>
  <c r="J83"/>
  <c r="E7"/>
  <c r="E48"/>
  <c i="1" r="L50"/>
  <c r="AM50"/>
  <c r="AM49"/>
  <c r="L49"/>
  <c r="AM47"/>
  <c r="L47"/>
  <c r="L45"/>
  <c r="L44"/>
  <c i="4" r="J96"/>
  <c r="BK86"/>
  <c i="3" r="BK174"/>
  <c r="J155"/>
  <c r="J130"/>
  <c r="J121"/>
  <c r="J100"/>
  <c i="2" r="BK181"/>
  <c r="J149"/>
  <c r="BK112"/>
  <c i="4" r="BK94"/>
  <c r="BK90"/>
  <c i="3" r="J211"/>
  <c r="BK164"/>
  <c r="J144"/>
  <c i="2" r="BK219"/>
  <c r="BK182"/>
  <c r="J152"/>
  <c r="BK93"/>
  <c i="3" r="BK100"/>
  <c i="2" r="J238"/>
  <c r="BK175"/>
  <c r="J142"/>
  <c i="3" r="BK201"/>
  <c r="J179"/>
  <c r="J143"/>
  <c r="J113"/>
  <c i="2" r="J197"/>
  <c r="J135"/>
  <c r="BK106"/>
  <c i="3" r="BK211"/>
  <c r="J172"/>
  <c r="J141"/>
  <c r="BK125"/>
  <c i="2" r="J208"/>
  <c r="BK171"/>
  <c r="BK108"/>
  <c i="3" r="BK179"/>
  <c r="BK141"/>
  <c r="BK101"/>
  <c i="2" r="J199"/>
  <c r="BK149"/>
  <c i="3" r="BK172"/>
  <c r="BK143"/>
  <c r="BK108"/>
  <c i="2" r="J203"/>
  <c i="3" r="J102"/>
  <c i="2" r="J230"/>
  <c r="BK208"/>
  <c r="BK185"/>
  <c r="BK135"/>
  <c r="J93"/>
  <c i="4" r="J94"/>
  <c i="3" r="J203"/>
  <c r="BK165"/>
  <c r="J152"/>
  <c r="BK129"/>
  <c i="2" r="BK230"/>
  <c r="J175"/>
  <c r="BK123"/>
  <c i="4" r="BK96"/>
  <c r="J86"/>
  <c i="3" r="J201"/>
  <c r="BK176"/>
  <c r="J93"/>
  <c i="2" r="BK178"/>
  <c r="J138"/>
  <c i="3" r="BK148"/>
  <c i="2" r="BK236"/>
  <c r="J182"/>
  <c r="BK142"/>
  <c i="3" r="BK203"/>
  <c r="J176"/>
  <c r="J125"/>
  <c i="2" r="BK221"/>
  <c r="BK161"/>
  <c r="J112"/>
  <c i="3" r="J213"/>
  <c r="BK171"/>
  <c i="2" r="BK228"/>
  <c r="J192"/>
  <c r="J116"/>
  <c i="3" r="BK161"/>
  <c r="BK121"/>
  <c i="2" r="J228"/>
  <c r="J92"/>
  <c i="3" r="BK151"/>
  <c r="BK116"/>
  <c i="2" r="BK224"/>
  <c i="3" r="BK113"/>
  <c i="2" r="J216"/>
  <c r="BK199"/>
  <c r="J174"/>
  <c r="BK129"/>
  <c i="1" r="AS54"/>
  <c i="4" r="J90"/>
  <c i="3" r="BK204"/>
  <c r="J167"/>
  <c r="BK144"/>
  <c r="J116"/>
  <c i="2" r="J214"/>
  <c r="J171"/>
  <c r="BK155"/>
  <c r="BK109"/>
  <c i="4" r="J92"/>
  <c r="BK88"/>
  <c i="3" r="BK205"/>
  <c r="J182"/>
  <c r="J148"/>
  <c r="BK128"/>
  <c i="2" r="BK188"/>
  <c r="J155"/>
  <c r="J109"/>
  <c i="3" r="BK99"/>
  <c i="2" r="BK197"/>
  <c r="J133"/>
  <c i="3" r="BK190"/>
  <c r="J156"/>
  <c r="BK102"/>
  <c i="2" r="J185"/>
  <c r="J120"/>
  <c i="3" r="J205"/>
  <c r="BK156"/>
  <c r="J138"/>
  <c i="2" r="BK216"/>
  <c r="BK179"/>
  <c r="J146"/>
  <c i="3" r="J194"/>
  <c r="BK138"/>
  <c r="BK92"/>
  <c i="2" r="BK196"/>
  <c r="BK146"/>
  <c i="3" r="BK167"/>
  <c r="BK134"/>
  <c r="BK93"/>
  <c i="2" r="J196"/>
  <c i="3" r="J101"/>
  <c i="2" r="BK214"/>
  <c r="BK193"/>
  <c r="BK152"/>
  <c r="BK101"/>
  <c i="4" r="BK91"/>
  <c r="BK87"/>
  <c i="3" r="BK186"/>
  <c r="J160"/>
  <c r="J122"/>
  <c i="2" r="BK204"/>
  <c r="J165"/>
  <c r="BK127"/>
  <c r="J107"/>
  <c i="4" r="J87"/>
  <c i="3" r="J190"/>
  <c r="J145"/>
  <c i="2" r="J224"/>
  <c r="J158"/>
  <c r="J127"/>
  <c i="3" r="BK155"/>
  <c i="2" r="BK238"/>
  <c r="J221"/>
  <c r="BK143"/>
  <c r="BK120"/>
  <c i="3" r="J165"/>
  <c r="J134"/>
  <c r="J99"/>
  <c i="2" r="J168"/>
  <c r="J129"/>
  <c r="BK92"/>
  <c i="3" r="J174"/>
  <c r="BK152"/>
  <c r="J128"/>
  <c i="2" r="J219"/>
  <c r="J181"/>
  <c r="J123"/>
  <c i="3" r="BK182"/>
  <c r="BK145"/>
  <c r="J123"/>
  <c i="2" r="J206"/>
  <c r="J179"/>
  <c r="J101"/>
  <c i="3" r="J139"/>
  <c i="2" r="BK226"/>
  <c i="3" r="BK117"/>
  <c r="J92"/>
  <c i="2" r="BK203"/>
  <c r="J178"/>
  <c r="BK119"/>
  <c i="4" r="BK92"/>
  <c r="J88"/>
  <c i="3" r="BK194"/>
  <c r="J164"/>
  <c r="BK139"/>
  <c r="J108"/>
  <c i="2" r="J193"/>
  <c r="J161"/>
  <c r="J124"/>
  <c r="J106"/>
  <c i="4" r="J91"/>
  <c i="3" r="BK213"/>
  <c r="J198"/>
  <c r="J161"/>
  <c r="J129"/>
  <c i="2" r="BK211"/>
  <c r="BK168"/>
  <c r="J119"/>
  <c i="3" r="BK149"/>
  <c i="2" r="J226"/>
  <c r="BK158"/>
  <c r="J143"/>
  <c i="3" r="J204"/>
  <c r="J186"/>
  <c r="J151"/>
  <c r="J117"/>
  <c i="2" r="BK206"/>
  <c r="BK133"/>
  <c r="J108"/>
  <c i="3" r="BK198"/>
  <c r="BK160"/>
  <c r="BK140"/>
  <c r="BK123"/>
  <c i="2" r="J204"/>
  <c r="BK174"/>
  <c r="BK138"/>
  <c r="BK107"/>
  <c i="3" r="J149"/>
  <c r="BK130"/>
  <c i="2" r="J229"/>
  <c r="J188"/>
  <c r="BK116"/>
  <c i="3" r="J171"/>
  <c r="J140"/>
  <c i="2" r="BK229"/>
  <c i="3" r="BK122"/>
  <c i="2" r="J236"/>
  <c r="J211"/>
  <c r="BK192"/>
  <c r="BK165"/>
  <c r="BK124"/>
  <c i="4" l="1" r="R84"/>
  <c r="R83"/>
  <c i="2" r="R91"/>
  <c r="T164"/>
  <c r="R210"/>
  <c r="R209"/>
  <c r="T91"/>
  <c r="R164"/>
  <c r="R191"/>
  <c r="P202"/>
  <c i="3" r="P154"/>
  <c i="2" r="BK91"/>
  <c r="J91"/>
  <c r="J61"/>
  <c r="BK164"/>
  <c r="J164"/>
  <c r="J63"/>
  <c r="T184"/>
  <c r="BK202"/>
  <c r="J202"/>
  <c r="J66"/>
  <c r="P91"/>
  <c r="P164"/>
  <c r="P191"/>
  <c r="T202"/>
  <c i="3" r="R91"/>
  <c i="2" r="P115"/>
  <c r="BK184"/>
  <c r="J184"/>
  <c r="J64"/>
  <c r="T191"/>
  <c r="R202"/>
  <c i="3" r="P91"/>
  <c r="T112"/>
  <c r="R142"/>
  <c r="R154"/>
  <c r="R159"/>
  <c r="BK178"/>
  <c r="BK177"/>
  <c r="J177"/>
  <c r="J68"/>
  <c i="2" r="T115"/>
  <c r="P184"/>
  <c r="P210"/>
  <c r="P209"/>
  <c i="3" r="T91"/>
  <c r="P112"/>
  <c r="P142"/>
  <c r="T154"/>
  <c r="T159"/>
  <c r="P170"/>
  <c r="R178"/>
  <c r="R177"/>
  <c i="2" r="BK115"/>
  <c r="J115"/>
  <c r="J62"/>
  <c r="BK191"/>
  <c r="J191"/>
  <c r="J65"/>
  <c r="T210"/>
  <c r="T209"/>
  <c i="3" r="BK112"/>
  <c r="J112"/>
  <c r="J62"/>
  <c r="BK142"/>
  <c r="J142"/>
  <c r="J63"/>
  <c r="T142"/>
  <c r="BK159"/>
  <c r="J159"/>
  <c r="J65"/>
  <c r="BK170"/>
  <c r="J170"/>
  <c r="J66"/>
  <c r="T170"/>
  <c r="T178"/>
  <c r="T177"/>
  <c i="4" r="P85"/>
  <c r="P84"/>
  <c r="P83"/>
  <c i="1" r="AU57"/>
  <c i="2" r="R115"/>
  <c r="R184"/>
  <c r="BK210"/>
  <c r="BK209"/>
  <c r="J209"/>
  <c r="J68"/>
  <c i="3" r="BK91"/>
  <c r="J91"/>
  <c r="J61"/>
  <c r="R112"/>
  <c r="BK154"/>
  <c r="J154"/>
  <c r="J64"/>
  <c r="P159"/>
  <c r="R170"/>
  <c r="P178"/>
  <c r="P177"/>
  <c i="4" r="BK85"/>
  <c r="J85"/>
  <c r="J61"/>
  <c r="T85"/>
  <c r="T84"/>
  <c r="T83"/>
  <c i="2" r="J52"/>
  <c r="BE106"/>
  <c r="BE107"/>
  <c r="BE109"/>
  <c r="BE116"/>
  <c r="BE120"/>
  <c r="BE123"/>
  <c r="BE146"/>
  <c r="BE161"/>
  <c r="BE171"/>
  <c r="BE228"/>
  <c i="3" r="J52"/>
  <c r="BE108"/>
  <c r="BE205"/>
  <c i="2" r="BE185"/>
  <c r="BE188"/>
  <c r="BE192"/>
  <c r="BE206"/>
  <c r="BE208"/>
  <c r="BE221"/>
  <c r="BE230"/>
  <c r="BK207"/>
  <c r="J207"/>
  <c r="J67"/>
  <c i="3" r="F55"/>
  <c r="BE101"/>
  <c r="BE113"/>
  <c r="BE145"/>
  <c r="BE148"/>
  <c r="BE182"/>
  <c r="BE186"/>
  <c i="2" r="BE129"/>
  <c r="BE158"/>
  <c r="BE178"/>
  <c r="BE181"/>
  <c r="BE216"/>
  <c r="BE219"/>
  <c i="3" r="E48"/>
  <c r="BE125"/>
  <c r="BE140"/>
  <c i="2" r="E79"/>
  <c r="F86"/>
  <c r="BE133"/>
  <c r="BE152"/>
  <c r="BE168"/>
  <c r="BE199"/>
  <c r="BE211"/>
  <c r="BE214"/>
  <c r="BE224"/>
  <c i="3" r="J86"/>
  <c r="BE92"/>
  <c r="BE99"/>
  <c r="BE100"/>
  <c r="BE122"/>
  <c r="BE144"/>
  <c r="BE161"/>
  <c r="BE165"/>
  <c r="BE176"/>
  <c r="BE211"/>
  <c r="BE213"/>
  <c i="2" r="BE108"/>
  <c r="BE127"/>
  <c r="BE138"/>
  <c r="BE165"/>
  <c r="BE174"/>
  <c r="BE175"/>
  <c r="BE229"/>
  <c i="3" r="BE123"/>
  <c r="BE128"/>
  <c r="BE129"/>
  <c r="BE138"/>
  <c r="BE139"/>
  <c r="BE141"/>
  <c r="BE155"/>
  <c r="BE167"/>
  <c r="BE204"/>
  <c i="2" r="J55"/>
  <c r="BE119"/>
  <c r="BE142"/>
  <c r="BE143"/>
  <c r="BE149"/>
  <c r="BE155"/>
  <c r="BE193"/>
  <c r="BE196"/>
  <c r="BE203"/>
  <c r="BE236"/>
  <c r="BE238"/>
  <c i="3" r="BE93"/>
  <c r="BE102"/>
  <c r="BE130"/>
  <c r="BE134"/>
  <c r="BE156"/>
  <c r="BK175"/>
  <c r="J175"/>
  <c r="J67"/>
  <c i="4" r="J52"/>
  <c r="F55"/>
  <c r="E73"/>
  <c r="J80"/>
  <c i="2" r="BE92"/>
  <c r="BE101"/>
  <c r="BE112"/>
  <c r="BE124"/>
  <c r="BE135"/>
  <c r="BE179"/>
  <c r="BE204"/>
  <c i="3" r="BE116"/>
  <c r="BE117"/>
  <c r="BE121"/>
  <c r="BE143"/>
  <c r="BE149"/>
  <c r="BE151"/>
  <c r="BE152"/>
  <c r="BE160"/>
  <c r="BE172"/>
  <c r="BE174"/>
  <c r="BE179"/>
  <c r="BE190"/>
  <c r="BE201"/>
  <c r="BE203"/>
  <c i="4" r="BE86"/>
  <c r="BE88"/>
  <c r="BE90"/>
  <c r="BE94"/>
  <c i="2" r="BE93"/>
  <c r="BE182"/>
  <c r="BE197"/>
  <c r="BE226"/>
  <c i="3" r="BE164"/>
  <c r="BE171"/>
  <c r="BE194"/>
  <c r="BE198"/>
  <c i="4" r="BE87"/>
  <c r="BE91"/>
  <c r="BE92"/>
  <c r="BE96"/>
  <c r="BK93"/>
  <c r="J93"/>
  <c r="J62"/>
  <c r="BK95"/>
  <c r="J95"/>
  <c r="J63"/>
  <c i="2" r="F36"/>
  <c i="1" r="BC55"/>
  <c i="3" r="F34"/>
  <c i="1" r="BA56"/>
  <c i="4" r="F35"/>
  <c i="1" r="BB57"/>
  <c i="4" r="F37"/>
  <c i="1" r="BD57"/>
  <c i="4" r="J34"/>
  <c i="1" r="AW57"/>
  <c i="2" r="F37"/>
  <c i="1" r="BD55"/>
  <c i="3" r="J34"/>
  <c i="1" r="AW56"/>
  <c i="3" r="F36"/>
  <c i="1" r="BC56"/>
  <c i="2" r="F34"/>
  <c i="1" r="BA55"/>
  <c i="4" r="F36"/>
  <c i="1" r="BC57"/>
  <c i="3" r="F37"/>
  <c i="1" r="BD56"/>
  <c i="2" r="F35"/>
  <c i="1" r="BB55"/>
  <c i="4" r="F34"/>
  <c i="1" r="BA57"/>
  <c i="3" r="F35"/>
  <c i="1" r="BB56"/>
  <c i="2" r="J34"/>
  <c i="1" r="AW55"/>
  <c i="3" l="1" r="P90"/>
  <c r="P89"/>
  <c i="1" r="AU56"/>
  <c i="2" r="P90"/>
  <c r="P89"/>
  <c i="1" r="AU55"/>
  <c i="2" r="T90"/>
  <c r="T89"/>
  <c i="3" r="T90"/>
  <c r="T89"/>
  <c r="R90"/>
  <c r="R89"/>
  <c i="2" r="R90"/>
  <c r="R89"/>
  <c r="BK90"/>
  <c r="J90"/>
  <c r="J60"/>
  <c r="J210"/>
  <c r="J69"/>
  <c i="3" r="BK90"/>
  <c r="J90"/>
  <c r="J60"/>
  <c r="J178"/>
  <c r="J69"/>
  <c i="4" r="BK84"/>
  <c r="J84"/>
  <c r="J60"/>
  <c i="2" r="F33"/>
  <c i="1" r="AZ55"/>
  <c r="BB54"/>
  <c r="AX54"/>
  <c i="4" r="J33"/>
  <c i="1" r="AV57"/>
  <c r="AT57"/>
  <c i="2" r="J33"/>
  <c i="1" r="AV55"/>
  <c r="AT55"/>
  <c r="BD54"/>
  <c r="W33"/>
  <c r="BC54"/>
  <c r="W32"/>
  <c i="4" r="F33"/>
  <c i="1" r="AZ57"/>
  <c r="BA54"/>
  <c r="W30"/>
  <c i="3" r="F33"/>
  <c i="1" r="AZ56"/>
  <c i="3" r="J33"/>
  <c i="1" r="AV56"/>
  <c r="AT56"/>
  <c i="3" l="1" r="BK89"/>
  <c r="J89"/>
  <c r="J59"/>
  <c i="2" r="BK89"/>
  <c r="J89"/>
  <c i="4" r="BK83"/>
  <c r="J83"/>
  <c i="1" r="AU54"/>
  <c r="AY54"/>
  <c i="4" r="J30"/>
  <c i="1" r="AG57"/>
  <c r="AN57"/>
  <c r="W31"/>
  <c r="AZ54"/>
  <c r="AV54"/>
  <c r="AK29"/>
  <c r="AW54"/>
  <c r="AK30"/>
  <c i="2" r="J30"/>
  <c i="1" r="AG55"/>
  <c r="AN55"/>
  <c i="2" l="1" r="J39"/>
  <c r="J59"/>
  <c i="4" r="J39"/>
  <c r="J59"/>
  <c i="3" r="J30"/>
  <c i="1" r="AG56"/>
  <c r="AN56"/>
  <c r="W29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<sst xmlns="http://schemas.openxmlformats.org/spreadsheetml/2006/main">
  <si>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</si>
  <si>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</si>
  <si>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</si>
  <si>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</si>
  <si>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</si>
  <si>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{7b683624-7fd4-4ae4-8dd7-8a3d0ce03592}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</si>
  <si>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</si>
  <si>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</si>
  <si>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</si>
  <si>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</si>
  <si>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</si>
  <si>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</si>
  <si>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</si>
  <si>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</si>
  <si>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ET2019_09ET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</si>
  <si>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</si>
  <si>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</si>
  <si>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opěrné zdi ve Forenské ulici, Bělá pod Bezdězem</t>
  </si>
  <si>
    <t>KSO:</t>
  </si>
  <si>
    <t/>
  </si>
  <si>
    <t>CC-CZ:</t>
  </si>
  <si>
    <t>Místo:</t>
  </si>
  <si>
    <t xml:space="preserve"> </t>
  </si>
  <si>
    <t>Datum:</t>
  </si>
  <si>
    <t>7. 7. 2019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</si>
  <si>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</si>
  <si>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</si>
  <si>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</si>
  <si>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</si>
  <si>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</si>
  <si>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</si>
  <si>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</si>
  <si>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>Ing. arch. Martin Jírovský, PhD.,MBA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</si>
  <si>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</si>
  <si>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</si>
  <si>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</si>
  <si>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</si>
  <si>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</si>
  <si>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</si>
  <si>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</si>
  <si>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</si>
  <si>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</si>
  <si>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</si>
  <si>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</si>
  <si>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</si>
  <si>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</si>
  <si>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</si>
  <si>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</si>
  <si>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</si>
  <si>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</si>
  <si>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</si>
  <si>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</si>
  <si>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</si>
  <si>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</si>
  <si>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</si>
  <si>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</si>
  <si>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</si>
  <si>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</si>
  <si>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</si>
  <si>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</si>
  <si>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</si>
  <si>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</si>
  <si>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</si>
  <si>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</si>
  <si>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</si>
  <si>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</si>
  <si>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</si>
  <si>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</si>
  <si>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</si>
  <si>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</si>
  <si>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</si>
  <si>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</si>
  <si>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</si>
  <si>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</si>
  <si>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</si>
  <si>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</si>
  <si>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201</t>
  </si>
  <si>
    <t>Opěrná zeď</t>
  </si>
  <si>
    <t>STA</t>
  </si>
  <si>
    <t>1</t>
  </si>
  <si>
    <t>{72035759-5ac6-45fe-b36c-e9382e110554}</t>
  </si>
  <si>
    <t>2</t>
  </si>
  <si>
    <t>SO 202</t>
  </si>
  <si>
    <t>{9763f2e6-6d35-458c-aa18-2c5e925f551a}</t>
  </si>
  <si>
    <t>VRN</t>
  </si>
  <si>
    <t>Ostatní vedlejší náklady</t>
  </si>
  <si>
    <t>OST</t>
  </si>
  <si>
    <t>{6493065c-7822-4104-ab26-1772cb5be4f2}</t>
  </si>
  <si>
    <t>KRYCÍ LIST SOUPISU PRACÍ</t>
  </si>
  <si>
    <t>Objekt:</t>
  </si>
  <si>
    <t>SO 201 - Opěrná zeď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</si>
  <si>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</si>
  <si>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</si>
  <si>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</si>
  <si>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</si>
  <si>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</si>
  <si>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</si>
  <si>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</si>
  <si>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</si>
  <si>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</si>
  <si>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</si>
  <si>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</si>
  <si>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</si>
  <si>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</si>
  <si>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</si>
  <si>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</si>
  <si>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</si>
  <si>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</si>
  <si>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</si>
  <si>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</si>
  <si>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</si>
  <si>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</si>
  <si>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</si>
  <si>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</si>
  <si>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</si>
  <si>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</si>
  <si>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</si>
  <si>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</si>
  <si>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</si>
  <si>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</si>
  <si>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</si>
  <si>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</si>
  <si>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</si>
  <si>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120001101</t>
  </si>
  <si>
    <t>Příplatek k cenám vykopávek za ztížení vykopávky v blízkosti inženýrských sítí nebo výbušnin v horninách jakékoliv třídy</t>
  </si>
  <si>
    <t>m3</t>
  </si>
  <si>
    <t>CS ÚRS 2019 02</t>
  </si>
  <si>
    <t>4</t>
  </si>
  <si>
    <t>-1019253489</t>
  </si>
  <si>
    <t>122201102</t>
  </si>
  <si>
    <t>Odkopávky a prokopávky nezapažené s přehozením výkopku na vzdálenost do 3 m nebo s naložením na dopravní prostředek v hornině tř. 3 přes 100 do 1 000 m3</t>
  </si>
  <si>
    <t>-1555639334</t>
  </si>
  <si>
    <t>VV</t>
  </si>
  <si>
    <t>B-B dl. 6,5 mtr</t>
  </si>
  <si>
    <t>1,3*2,2*6,5+3,5*1,0*6,5+(3,5*2,05/2)*6,5</t>
  </si>
  <si>
    <t>C-C dl. 6,255</t>
  </si>
  <si>
    <t>1,3*2,2*6,255+4,29*1,0*6,255+(4,29*2,48/2)*6,255</t>
  </si>
  <si>
    <t>D-D dl. 7,0</t>
  </si>
  <si>
    <t>1,3*2,2*7,0+3,3*0,85*7,0+(3,3*1,9/2)*7,0</t>
  </si>
  <si>
    <t>Součet</t>
  </si>
  <si>
    <t>3</t>
  </si>
  <si>
    <t>131201101</t>
  </si>
  <si>
    <t>Hloubení nezapažených jam a zářezů s urovnáním dna do předepsaného profilu a spádu v hornině tř. 3 do 100 m3</t>
  </si>
  <si>
    <t>1890940613</t>
  </si>
  <si>
    <t>P</t>
  </si>
  <si>
    <t>Poznámka k položce:_x000d_
sonda pro určení způsobu založení přilehlého domu</t>
  </si>
  <si>
    <t>Zkušební sonda v blízkosti domu - 1x</t>
  </si>
  <si>
    <t>1,0*2,0*7,0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</si>
  <si>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</si>
  <si>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</si>
  <si>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1317842776</t>
  </si>
  <si>
    <t>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</si>
  <si>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</si>
  <si>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</si>
  <si>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2019 01</t>
  </si>
  <si>
    <t>1229921465</t>
  </si>
  <si>
    <t>6</t>
  </si>
  <si>
    <t>171201211</t>
  </si>
  <si>
    <t>Poplatek za uložení stavebního odpadu na skládce (skládkovné) zeminy a kameniva zatříděného do Katalogu odpadů pod kódem 170 504</t>
  </si>
  <si>
    <t>t</t>
  </si>
  <si>
    <t>-825842781</t>
  </si>
  <si>
    <t>7</t>
  </si>
  <si>
    <t>174101101</t>
  </si>
  <si>
    <t>Zásyp sypaninou z jakékoliv horniny s uložením výkopku ve vrstvách se zhutněním jam, šachet, rýh nebo kolem objektů v těchto vykopávkách</t>
  </si>
  <si>
    <t>-1178920917</t>
  </si>
  <si>
    <t>((3,5*2,05/2)*6,5+(4,29*2,48/2)*6,255+(3,3*1,9/2)*7,0)*1,1</t>
  </si>
  <si>
    <t>8</t>
  </si>
  <si>
    <t>181301102</t>
  </si>
  <si>
    <t>Rozprostření a urovnání ornice v rovině nebo ve svahu sklonu do 1:5 při souvislé ploše do 500 m2, tl. vrstvy přes 100 do 150 mm</t>
  </si>
  <si>
    <t>m2</t>
  </si>
  <si>
    <t>-1654568852</t>
  </si>
  <si>
    <t>3,5*6,5+1,5*6,5+4,0*6,255+1,5*6,255+3,4*7,0*1,5*7,0</t>
  </si>
  <si>
    <t>Zakládání</t>
  </si>
  <si>
    <t>9</t>
  </si>
  <si>
    <t>212341111</t>
  </si>
  <si>
    <t>Obetonování drenážních trub mezerovitým betonem</t>
  </si>
  <si>
    <t>-736907280</t>
  </si>
  <si>
    <t>(20*0,04-0,2)*1,1</t>
  </si>
  <si>
    <t>10</t>
  </si>
  <si>
    <t>212755216</t>
  </si>
  <si>
    <t>Trativody bez lože z drenážních trubek plastových flexibilních D 160 mm</t>
  </si>
  <si>
    <t>m</t>
  </si>
  <si>
    <t>1966796688</t>
  </si>
  <si>
    <t>11</t>
  </si>
  <si>
    <t>M</t>
  </si>
  <si>
    <t>28611113</t>
  </si>
  <si>
    <t>trubka kanalizační PVC DN 110x1000 mm SN4</t>
  </si>
  <si>
    <t>1903363819</t>
  </si>
  <si>
    <t>10*1</t>
  </si>
  <si>
    <t>12</t>
  </si>
  <si>
    <t>28610426</t>
  </si>
  <si>
    <t>tvarovka T-kus drenážního systému budov DN 160</t>
  </si>
  <si>
    <t>kus</t>
  </si>
  <si>
    <t>-461602538</t>
  </si>
  <si>
    <t>13</t>
  </si>
  <si>
    <t>213141111</t>
  </si>
  <si>
    <t>Zřízení vrstvy z geotextilie filtrační, separační, odvodňovací, ochranné, výztužné nebo protierozní v rovině nebo ve sklonu do 1:5, šířky do 3 m</t>
  </si>
  <si>
    <t>1002562109</t>
  </si>
  <si>
    <t>1,2*20</t>
  </si>
  <si>
    <t>14</t>
  </si>
  <si>
    <t>69311006</t>
  </si>
  <si>
    <t>geotextilie tkaná separační, filtrační, výztužná PP pevnost v tahu 15kN/m</t>
  </si>
  <si>
    <t>-155822517</t>
  </si>
  <si>
    <t>24*1,15 'Přepočtené koeficientem množství</t>
  </si>
  <si>
    <t>273351121</t>
  </si>
  <si>
    <t>Bednění základů desek zřízení</t>
  </si>
  <si>
    <t>-91003062</t>
  </si>
  <si>
    <t>((0,5*0,75+2,0*1,0+2,0*1,0+2,5*1,0+3,5*1,0+3,5*1,0+3,25*1+3,5*1+3,0*1)*2)*1,1</t>
  </si>
  <si>
    <t>((0,5*2,0)*14+(1,0*2,0)+(1,75*2,0))*1,1+((0,15*20)*2)</t>
  </si>
  <si>
    <t>16</t>
  </si>
  <si>
    <t>273351122</t>
  </si>
  <si>
    <t>Bednění základů desek odstranění</t>
  </si>
  <si>
    <t>-1572365611</t>
  </si>
  <si>
    <t>79,425</t>
  </si>
  <si>
    <t>17</t>
  </si>
  <si>
    <t>274313511</t>
  </si>
  <si>
    <t>Základy z betonu prostého pasy betonu kamenem neprokládaného tř. C 12/15</t>
  </si>
  <si>
    <t>-1569729023</t>
  </si>
  <si>
    <t>0,1*2,0*(1,5+1,5+2,0+3,0+3,0+2,75+3+3)*1,1</t>
  </si>
  <si>
    <t>18</t>
  </si>
  <si>
    <t>274321411</t>
  </si>
  <si>
    <t>Základy z betonu železového (bez výztuže) pasy z betonu bez zvláštních nároků na prostředí tř. C 20/25</t>
  </si>
  <si>
    <t>1239868275</t>
  </si>
  <si>
    <t>Poznámka k položce:_x000d_
C25/30 XC3, XF2</t>
  </si>
  <si>
    <t>(0,5*1,75+1,0*1,0+0,5*1,5+1,0*1,5+0,5*1,5+2,5*1,0+0,5*1,5+2,5*1,0+0,5*1,5+2,25*1,0+0,5*1,5+2,5*1,0+0,5*1,5+2,5*1,0)*2*1,1</t>
  </si>
  <si>
    <t>19</t>
  </si>
  <si>
    <t>273361821</t>
  </si>
  <si>
    <t>Výztuž základů desek z betonářské oceli 10 505 (R) nebo BSt 500</t>
  </si>
  <si>
    <t>-2033553444</t>
  </si>
  <si>
    <t>20</t>
  </si>
  <si>
    <t>13021010</t>
  </si>
  <si>
    <t>tyč ocelová žebírková jakost BSt 500S výztuž do betonu D 6mm</t>
  </si>
  <si>
    <t>-909488120</t>
  </si>
  <si>
    <t>56,340/1000</t>
  </si>
  <si>
    <t>13021011</t>
  </si>
  <si>
    <t>tyč ocelová žebírková jakost BSt 500S výztuž do betonu D 8mm</t>
  </si>
  <si>
    <t>-1404582991</t>
  </si>
  <si>
    <t>127,632/1000</t>
  </si>
  <si>
    <t>22</t>
  </si>
  <si>
    <t>13021012</t>
  </si>
  <si>
    <t>tyč ocelová žebírková jakost BSt 500S výztuž do betonu D 10mm</t>
  </si>
  <si>
    <t>-1300657532</t>
  </si>
  <si>
    <t>167,772/1000</t>
  </si>
  <si>
    <t>23</t>
  </si>
  <si>
    <t>13021013</t>
  </si>
  <si>
    <t>tyč ocelová žebírková jakost BSt 500S výztuž do betonu D 12mm</t>
  </si>
  <si>
    <t>2108663261</t>
  </si>
  <si>
    <t>733,990/1000</t>
  </si>
  <si>
    <t>24</t>
  </si>
  <si>
    <t>13021014</t>
  </si>
  <si>
    <t>tyč ocelová žebírková jakost BSt 500S výztuž do betonu D 14mm</t>
  </si>
  <si>
    <t>405103527</t>
  </si>
  <si>
    <t>5357,457/1000</t>
  </si>
  <si>
    <t>25</t>
  </si>
  <si>
    <t>13021015</t>
  </si>
  <si>
    <t>tyč ocelová žebírková jakost BSt 500S výztuž do betonu D 16mm</t>
  </si>
  <si>
    <t>-2011646787</t>
  </si>
  <si>
    <t>347,892/1000</t>
  </si>
  <si>
    <t>26</t>
  </si>
  <si>
    <t>13021017</t>
  </si>
  <si>
    <t>tyč ocelová žebírková jakost BSt 500S výztuž do betonu D 20mm</t>
  </si>
  <si>
    <t>-2140749889</t>
  </si>
  <si>
    <t>1145,760/1000</t>
  </si>
  <si>
    <t>Svislé a kompletní konstrukce</t>
  </si>
  <si>
    <t>27</t>
  </si>
  <si>
    <t>311213212</t>
  </si>
  <si>
    <t>Zdivo nadzákladové z lomového kamene štípaného nebo ručně vybíraného na maltu z pravidelných kamenů (na vazbu) objemu 1 kusu kamene do 0,02 m3, šířka spáry přes 4 do 10 mm</t>
  </si>
  <si>
    <t>67971570</t>
  </si>
  <si>
    <t>20*0,25+25*0,25+21*0,25</t>
  </si>
  <si>
    <t>28</t>
  </si>
  <si>
    <t>311321411</t>
  </si>
  <si>
    <t>Nadzákladové zdi z betonu železového (bez výztuže) nosné bez zvláštních nároků na vliv prostředí tř. C 25/30</t>
  </si>
  <si>
    <t>176512861</t>
  </si>
  <si>
    <t>20*0,8+25*0,8+21*0,80+20*0,04</t>
  </si>
  <si>
    <t>29</t>
  </si>
  <si>
    <t>311351121</t>
  </si>
  <si>
    <t>Bednění nadzákladových zdí nosných rovné oboustranné za každou stranu zřízení</t>
  </si>
  <si>
    <t>-382847747</t>
  </si>
  <si>
    <t>2*(20+25+21)+(3,3*0,8)+(4,4*0,8)+(3,5*0,8)+(1,8*0,8)</t>
  </si>
  <si>
    <t>30</t>
  </si>
  <si>
    <t>311351122</t>
  </si>
  <si>
    <t>Bednění nadzákladových zdí nosných rovné oboustranné za každou stranu odstranění</t>
  </si>
  <si>
    <t>1591371355</t>
  </si>
  <si>
    <t>31</t>
  </si>
  <si>
    <t>317322611</t>
  </si>
  <si>
    <t>Římsy nebo žlabové římsy z betonu železového (bez výztuže) tř. C 30/37</t>
  </si>
  <si>
    <t>533102755</t>
  </si>
  <si>
    <t>0,15*0,42*20</t>
  </si>
  <si>
    <t>32</t>
  </si>
  <si>
    <t>338171115</t>
  </si>
  <si>
    <t>Montáž sloupků a vzpěr plotových ocelových trubkových nebo profilovaných výšky do 2,00 m ukotvením k pevnému podkladu</t>
  </si>
  <si>
    <t>-190931611</t>
  </si>
  <si>
    <t>33</t>
  </si>
  <si>
    <t>55342156.001</t>
  </si>
  <si>
    <t>plotový sloupek s patkou pro svařované panely profilovaný Jäkl 60x60/5,0mm dl 1,0-1,5m povrchová úprava nátěr vč. kotvení</t>
  </si>
  <si>
    <t>-1759632234</t>
  </si>
  <si>
    <t>Poznámka k položce:_x000d_
Sloupek Jäkl 60x60/5,0 ochranný nátěr + barva dle onvestra - kotvení do římsy. vč. kotevního materiálu</t>
  </si>
  <si>
    <t>34</t>
  </si>
  <si>
    <t>348181113</t>
  </si>
  <si>
    <t>Montáž oplocení z dílců dřevěných na předem osazené sloupky, výšky přes 1 do 1,5 m</t>
  </si>
  <si>
    <t>2032558879</t>
  </si>
  <si>
    <t>35</t>
  </si>
  <si>
    <t>61231150.001</t>
  </si>
  <si>
    <t>plot dřevený impregnovaný z dřevěných hoblovaných latí 1100x1500</t>
  </si>
  <si>
    <t>-1899555300</t>
  </si>
  <si>
    <t>Poznámka k položce:_x000d_
Plaňkový plot z hoblovaných ipregnovaných latí 100x1000 v barevném provedení dle investora na podélných latích 30x80 kotvencýh do sloupků vč. spojovacího materiálu a nátěrů - 1 pole</t>
  </si>
  <si>
    <t>Úpravy povrchů, podlahy a osazování výplní</t>
  </si>
  <si>
    <t>36</t>
  </si>
  <si>
    <t>622631011</t>
  </si>
  <si>
    <t>Spárování vnějších ploch pohledového zdiva z tvárnic nebo kamene, spárovací maltou stěn</t>
  </si>
  <si>
    <t>1767651108</t>
  </si>
  <si>
    <t>20+25+21</t>
  </si>
  <si>
    <t>37</t>
  </si>
  <si>
    <t>624631223</t>
  </si>
  <si>
    <t>Úprava vnějších spár obvodového pláště z prefabrikovaných dílců tmelení spáry včetně penetračního nátěru tmelem silikonovým, šířky spáry přes 20 do 25 mm</t>
  </si>
  <si>
    <t>1672763662</t>
  </si>
  <si>
    <t>11*2</t>
  </si>
  <si>
    <t>Ostatní konstrukce a práce, bourání</t>
  </si>
  <si>
    <t>38</t>
  </si>
  <si>
    <t>935932113</t>
  </si>
  <si>
    <t>Odvodňovací plastový žlab pro třídu zatížení A 15 vnitřní šířky 100 mm s krycím roštem můstkovým z pozinkované oceli</t>
  </si>
  <si>
    <t>-2001297097</t>
  </si>
  <si>
    <t>39</t>
  </si>
  <si>
    <t>953312122</t>
  </si>
  <si>
    <t>Vložky svislé do dilatačních spár z polystyrenových desek extrudovaných včetně dodání a osazení, v jakémkoliv zdivu přes 10 do 20 mm</t>
  </si>
  <si>
    <t>2055345438</t>
  </si>
  <si>
    <t>4,6+5,5+4,5</t>
  </si>
  <si>
    <t>40</t>
  </si>
  <si>
    <t>953961115</t>
  </si>
  <si>
    <t>Kotvy chemické s vyvrtáním otvoru do betonu, železobetonu nebo tvrdého kamene tmel, velikost M 20, hloubka 170 mm</t>
  </si>
  <si>
    <t>1147048508</t>
  </si>
  <si>
    <t>41</t>
  </si>
  <si>
    <t>13021038.001</t>
  </si>
  <si>
    <t>TRN-SET D22 mm, dl 300 mm, podložka 40x40 mm</t>
  </si>
  <si>
    <t>ks</t>
  </si>
  <si>
    <t>961471482</t>
  </si>
  <si>
    <t>Poznámka k položce:_x000d_
dle PD</t>
  </si>
  <si>
    <t>42</t>
  </si>
  <si>
    <t>981511114</t>
  </si>
  <si>
    <t>Demolice konstrukcí objektů postupným rozebíráním konstrukcí ze železobetonu</t>
  </si>
  <si>
    <t>-1566441764</t>
  </si>
  <si>
    <t>4,0*0,8*20</t>
  </si>
  <si>
    <t>997</t>
  </si>
  <si>
    <t>Přesun sutě</t>
  </si>
  <si>
    <t>43</t>
  </si>
  <si>
    <t>997006512</t>
  </si>
  <si>
    <t>Vodorovná doprava suti na skládku s naložením na dopravní prostředek a složením přes 100 m do 1 km</t>
  </si>
  <si>
    <t>-1427914977</t>
  </si>
  <si>
    <t>44</t>
  </si>
  <si>
    <t>997006519</t>
  </si>
  <si>
    <t>Vodorovná doprava suti na skládku s naložením na dopravní prostředek a složením Příplatek k ceně za každý další i započatý 1 km</t>
  </si>
  <si>
    <t>-442874982</t>
  </si>
  <si>
    <t>Poznámka k položce:_x000d_
do 10km</t>
  </si>
  <si>
    <t>45</t>
  </si>
  <si>
    <t>997013801</t>
  </si>
  <si>
    <t>Poplatek za uložení stavebního odpadu na skládce (skládkovné) z prostého betonu zatříděného do Katalogu odpadů pod kódem 170 101</t>
  </si>
  <si>
    <t>2137327145</t>
  </si>
  <si>
    <t>998</t>
  </si>
  <si>
    <t>Přesun hmot</t>
  </si>
  <si>
    <t>46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</si>
  <si>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</si>
  <si>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</si>
  <si>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886782198</t>
  </si>
  <si>
    <t>PSV</t>
  </si>
  <si>
    <t>Práce a dodávky PSV</t>
  </si>
  <si>
    <t>711</t>
  </si>
  <si>
    <t>Izolace proti vodě, vlhkosti a plynům</t>
  </si>
  <si>
    <t>47</t>
  </si>
  <si>
    <t>711112001</t>
  </si>
  <si>
    <t>Provedení izolace proti zemní vlhkosti natěradly a tmely za studena na ploše svislé S nátěrem penetračním</t>
  </si>
  <si>
    <t>66381563</t>
  </si>
  <si>
    <t>4,350*6,5+5,2*6,255+4,150*7,0</t>
  </si>
  <si>
    <t>48</t>
  </si>
  <si>
    <t>11163150</t>
  </si>
  <si>
    <t>lak penetrační asfaltový</t>
  </si>
  <si>
    <t>-1268160991</t>
  </si>
  <si>
    <t>89,851*0,00035 'Přepočtené koeficientem množství</t>
  </si>
  <si>
    <t>49</t>
  </si>
  <si>
    <t>711112002</t>
  </si>
  <si>
    <t>Provedení izolace proti zemní vlhkosti natěradly a tmely za studena na ploše svislé S nátěrem lakem asfaltovým</t>
  </si>
  <si>
    <t>-773723330</t>
  </si>
  <si>
    <t>2*89,851</t>
  </si>
  <si>
    <t>50</t>
  </si>
  <si>
    <t>11163152</t>
  </si>
  <si>
    <t>lak hydroizolační asfaltový</t>
  </si>
  <si>
    <t>1088616569</t>
  </si>
  <si>
    <t>179,702*0,00045 'Přepočtené koeficientem množství</t>
  </si>
  <si>
    <t>51</t>
  </si>
  <si>
    <t>711112051</t>
  </si>
  <si>
    <t>Provedení izolace proti zemní vlhkosti natěradly a tmely za studena na ploše svislé S dvojnásobným nátěrem tekutou elastickou hydroizolací</t>
  </si>
  <si>
    <t>230084321</t>
  </si>
  <si>
    <t>0,4*(6,5+6,255+7,0)</t>
  </si>
  <si>
    <t>52</t>
  </si>
  <si>
    <t>58581006</t>
  </si>
  <si>
    <t>fólie těsnící tekutá dvousložková trvale pružná proti tlakové vodě</t>
  </si>
  <si>
    <t>kg</t>
  </si>
  <si>
    <t>1250520613</t>
  </si>
  <si>
    <t>7,902*1,65 'Přepočtené koeficientem množství</t>
  </si>
  <si>
    <t>53</t>
  </si>
  <si>
    <t>711472053</t>
  </si>
  <si>
    <t>Provedení izolace proti povrchové a podpovrchové tlakové vodě termoplasty na ploše svislé S folií z nízkolehčeného PE položenou volně</t>
  </si>
  <si>
    <t>-2001428769</t>
  </si>
  <si>
    <t>Poznámka k položce:_x000d_
Nepropustná PE folie + ochranná geotextilie</t>
  </si>
  <si>
    <t>54</t>
  </si>
  <si>
    <t>28323100</t>
  </si>
  <si>
    <t>fólie LDPE (750 kg/m3) proti zemní vlhkosti nad úrovní terénu tl 0,8mm</t>
  </si>
  <si>
    <t>1485633468</t>
  </si>
  <si>
    <t>55</t>
  </si>
  <si>
    <t>69311225</t>
  </si>
  <si>
    <t>geotextilie netkaná separační, ochranná, filtrační, drenážní PES 100g/m2</t>
  </si>
  <si>
    <t>879012955</t>
  </si>
  <si>
    <t>56</t>
  </si>
  <si>
    <t>711491273</t>
  </si>
  <si>
    <t>Provedení izolace proti povrchové a podpovrchové tlakové vodě ostatní na ploše svislé S z nopové fólie</t>
  </si>
  <si>
    <t>30527529</t>
  </si>
  <si>
    <t>Rubová strana</t>
  </si>
  <si>
    <t>Uliční strana</t>
  </si>
  <si>
    <t>1,6*20</t>
  </si>
  <si>
    <t>57</t>
  </si>
  <si>
    <t>28323005</t>
  </si>
  <si>
    <t>fólie profilovaná (nopová) drenážní HDPE s výškou nopů 8mm</t>
  </si>
  <si>
    <t>687263595</t>
  </si>
  <si>
    <t>121,851*1,2 'Přepočtené koeficientem množství</t>
  </si>
  <si>
    <t>58</t>
  </si>
  <si>
    <t>998711101</t>
  </si>
  <si>
    <t>Přesun hmot pro izolace proti vodě, vlhkosti a plynům stanovený z hmotnosti přesunovaného materiálu vodorovná dopravní vzdálenost do 50 m v objektech výšky do 6 m</t>
  </si>
  <si>
    <t>-274360214</t>
  </si>
  <si>
    <t>SO 202 - Opěrná zeď</t>
  </si>
  <si>
    <t>-1721304959</t>
  </si>
  <si>
    <t>122201101</t>
  </si>
  <si>
    <t>Odkopávky a prokopávky nezapažené s přehozením výkopku na vzdálenost do 3 m nebo s naložením na dopravní prostředek v hornině tř. 3 do 100 m3</t>
  </si>
  <si>
    <t>-678535254</t>
  </si>
  <si>
    <t>Odkopání zeminy za opěrnou zdí</t>
  </si>
  <si>
    <t>10*(2,4*1,4/2)</t>
  </si>
  <si>
    <t>Základ pro zeď</t>
  </si>
  <si>
    <t>4,5*0,6*1,1+3,5*0,6*1,1+3*0,6*1,1</t>
  </si>
  <si>
    <t>-390531366</t>
  </si>
  <si>
    <t>-2142036131</t>
  </si>
  <si>
    <t>-743402880</t>
  </si>
  <si>
    <t>-1872616379</t>
  </si>
  <si>
    <t>0,6*0,7*10</t>
  </si>
  <si>
    <t>10*(0,6*1,85)+10*(1,07*1,85/2)</t>
  </si>
  <si>
    <t>1851961036</t>
  </si>
  <si>
    <t>Rekultivace po skončení prací</t>
  </si>
  <si>
    <t>10*2</t>
  </si>
  <si>
    <t>-1097587003</t>
  </si>
  <si>
    <t>(12*0,04-0,2)*1,1</t>
  </si>
  <si>
    <t>-1353911907</t>
  </si>
  <si>
    <t>407842381</t>
  </si>
  <si>
    <t>prostupy stěnou</t>
  </si>
  <si>
    <t>5*1</t>
  </si>
  <si>
    <t>15017576</t>
  </si>
  <si>
    <t>-1534866180</t>
  </si>
  <si>
    <t>2096113714</t>
  </si>
  <si>
    <t>12*1,15 'Přepočtené koeficientem množství</t>
  </si>
  <si>
    <t>1731081594</t>
  </si>
  <si>
    <t>2*(10*0,6)++6*(0,6*1,0)+0,2*12</t>
  </si>
  <si>
    <t>-724403161</t>
  </si>
  <si>
    <t>1030484534</t>
  </si>
  <si>
    <t>1142023101</t>
  </si>
  <si>
    <t>Podkladní beton základů</t>
  </si>
  <si>
    <t>(4,5+3,5+3)*1,0*0,1</t>
  </si>
  <si>
    <t>1034394119</t>
  </si>
  <si>
    <t>4,5*0,5*1,0+3,5*0,5*1,0+3,0*0,5*1,0</t>
  </si>
  <si>
    <t>-365099326</t>
  </si>
  <si>
    <t>1904088047</t>
  </si>
  <si>
    <t>901907065</t>
  </si>
  <si>
    <t>-1020166772</t>
  </si>
  <si>
    <t>311113152</t>
  </si>
  <si>
    <t>Nadzákladové zdi z tvárnic ztraceného bednění hladkých, včetně výplně z betonu třídy C 25/30, tloušťky zdiva přes 150 do 200 mm</t>
  </si>
  <si>
    <t>1873180327</t>
  </si>
  <si>
    <t>311213112</t>
  </si>
  <si>
    <t>Zdivo nadzákladové z lomového kamene štípaného nebo ručně vybíraného na maltu z nepravidelných kamenů objemu 1 kusu kamene do 0,02 m3, šířka spáry přes 4 do 10 mm</t>
  </si>
  <si>
    <t>-475212681</t>
  </si>
  <si>
    <t>-2009036158</t>
  </si>
  <si>
    <t>10*0,16*0,42</t>
  </si>
  <si>
    <t>1469833519</t>
  </si>
  <si>
    <t>1458759225</t>
  </si>
  <si>
    <t>1556164240</t>
  </si>
  <si>
    <t>1145246031</t>
  </si>
  <si>
    <t>1883803343</t>
  </si>
  <si>
    <t>1828997625</t>
  </si>
  <si>
    <t>2*2,150</t>
  </si>
  <si>
    <t>1349111956</t>
  </si>
  <si>
    <t>1966077101</t>
  </si>
  <si>
    <t>1*(0,5*2,3)</t>
  </si>
  <si>
    <t>-383390418</t>
  </si>
  <si>
    <t>-886252764</t>
  </si>
  <si>
    <t>981511113</t>
  </si>
  <si>
    <t>Demolice konstrukcí objektů postupným rozebíráním zdiva na maltu cementovou z kamene</t>
  </si>
  <si>
    <t>1850764145</t>
  </si>
  <si>
    <t>9,9*1,65*0,8</t>
  </si>
  <si>
    <t>1316624418</t>
  </si>
  <si>
    <t>2072122773</t>
  </si>
  <si>
    <t>-1162912635</t>
  </si>
  <si>
    <t>979759817</t>
  </si>
  <si>
    <t>-1813865522</t>
  </si>
  <si>
    <t>2,0*10</t>
  </si>
  <si>
    <t>-300436576</t>
  </si>
  <si>
    <t>vydatnost 0,4 kg/m2</t>
  </si>
  <si>
    <t>20*0,4/1000</t>
  </si>
  <si>
    <t>-1532974871</t>
  </si>
  <si>
    <t>2 x nátěr ALN</t>
  </si>
  <si>
    <t>2*(2,0*10)</t>
  </si>
  <si>
    <t>1191703958</t>
  </si>
  <si>
    <t>vydatnost 0,3 kg/m2</t>
  </si>
  <si>
    <t>20*0,3/1000*2</t>
  </si>
  <si>
    <t>1470232023</t>
  </si>
  <si>
    <t>Krytí patní spáry rohu dle PD</t>
  </si>
  <si>
    <t>2*(10*0,4)</t>
  </si>
  <si>
    <t>145010998</t>
  </si>
  <si>
    <t>8*1,5</t>
  </si>
  <si>
    <t>-173580357</t>
  </si>
  <si>
    <t>1358631295</t>
  </si>
  <si>
    <t>-1023844460</t>
  </si>
  <si>
    <t>400659224</t>
  </si>
  <si>
    <t>0,93*10</t>
  </si>
  <si>
    <t>2,2*10</t>
  </si>
  <si>
    <t>221586638</t>
  </si>
  <si>
    <t>31,3*1,2 'Přepočtené koeficientem množství</t>
  </si>
  <si>
    <t>-410612726</t>
  </si>
  <si>
    <t>VRN - Ostatní vedlejší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</si>
  <si>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</si>
  <si>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</si>
  <si>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</si>
  <si>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</si>
  <si>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</si>
  <si>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</si>
  <si>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</si>
  <si>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</si>
  <si>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…</t>
  </si>
  <si>
    <t>1024</t>
  </si>
  <si>
    <t>1495174395</t>
  </si>
  <si>
    <t>032103000</t>
  </si>
  <si>
    <t>Náklady na stavební buňky</t>
  </si>
  <si>
    <t>...</t>
  </si>
  <si>
    <t>-624906796</t>
  </si>
  <si>
    <t>033203000</t>
  </si>
  <si>
    <t>Energie pro zařízení staveniště</t>
  </si>
  <si>
    <t>-1764349967</t>
  </si>
  <si>
    <t>Poznámka k položce:_x000d_
Přívod elektrické energie bude zajištěn pomocí naftového agregátu, který bude_x000d_
umístěn v oploceném zařízení staveniště.</t>
  </si>
  <si>
    <t>034303000</t>
  </si>
  <si>
    <t>Dopravní značení na staveništi</t>
  </si>
  <si>
    <t>1858829348</t>
  </si>
  <si>
    <t>034403000</t>
  </si>
  <si>
    <t>Osvětlení staveniště</t>
  </si>
  <si>
    <t>-1477648321</t>
  </si>
  <si>
    <t>039103000</t>
  </si>
  <si>
    <t>Rozebrání, bourání a odvoz zařízení staveniště</t>
  </si>
  <si>
    <t>128562419</t>
  </si>
  <si>
    <t>VRN4</t>
  </si>
  <si>
    <t>Inženýrská činnost</t>
  </si>
  <si>
    <t>043103000</t>
  </si>
  <si>
    <t>Zkoušky bez rozlišení</t>
  </si>
  <si>
    <t>-1416156140</t>
  </si>
  <si>
    <t>VRN9</t>
  </si>
  <si>
    <t>Ostatní náklady</t>
  </si>
  <si>
    <t>090001000</t>
  </si>
  <si>
    <t>1068821647</t>
  </si>
  <si>
    <t>Poznámka k položce:_x000d_
vytíčení podzemního vedení, kanalizace atp.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</si>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</sst>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ET2019_09ET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opěrné zdi ve Forenské ulici, Bělá pod Bezdězem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7. 7. 2019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Bělá pod Bezdězem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arch. Martin Jírovský, PhD.,MBA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201 - Opěrná zeď'!J30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201 - Opěrná zeď'!P89</f>
        <v>0</v>
      </c>
      <c r="AV55" s="121">
        <f>'SO 201 - Opěrná zeď'!J33</f>
        <v>0</v>
      </c>
      <c r="AW55" s="121">
        <f>'SO 201 - Opěrná zeď'!J34</f>
        <v>0</v>
      </c>
      <c r="AX55" s="121">
        <f>'SO 201 - Opěrná zeď'!J35</f>
        <v>0</v>
      </c>
      <c r="AY55" s="121">
        <f>'SO 201 - Opěrná zeď'!J36</f>
        <v>0</v>
      </c>
      <c r="AZ55" s="121">
        <f>'SO 201 - Opěrná zeď'!F33</f>
        <v>0</v>
      </c>
      <c r="BA55" s="121">
        <f>'SO 201 - Opěrná zeď'!F34</f>
        <v>0</v>
      </c>
      <c r="BB55" s="121">
        <f>'SO 201 - Opěrná zeď'!F35</f>
        <v>0</v>
      </c>
      <c r="BC55" s="121">
        <f>'SO 201 - Opěrná zeď'!F36</f>
        <v>0</v>
      </c>
      <c r="BD55" s="123">
        <f>'SO 201 - Opěrná zeď'!F37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77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202 - Opěrná zeď'!J30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202 - Opěrná zeď'!P89</f>
        <v>0</v>
      </c>
      <c r="AV56" s="121">
        <f>'SO 202 - Opěrná zeď'!J33</f>
        <v>0</v>
      </c>
      <c r="AW56" s="121">
        <f>'SO 202 - Opěrná zeď'!J34</f>
        <v>0</v>
      </c>
      <c r="AX56" s="121">
        <f>'SO 202 - Opěrná zeď'!J35</f>
        <v>0</v>
      </c>
      <c r="AY56" s="121">
        <f>'SO 202 - Opěrná zeď'!J36</f>
        <v>0</v>
      </c>
      <c r="AZ56" s="121">
        <f>'SO 202 - Opěrná zeď'!F33</f>
        <v>0</v>
      </c>
      <c r="BA56" s="121">
        <f>'SO 202 - Opěrná zeď'!F34</f>
        <v>0</v>
      </c>
      <c r="BB56" s="121">
        <f>'SO 202 - Opěrná zeď'!F35</f>
        <v>0</v>
      </c>
      <c r="BC56" s="121">
        <f>'SO 202 - Opěrná zeď'!F36</f>
        <v>0</v>
      </c>
      <c r="BD56" s="123">
        <f>'SO 202 - Opěrná zeď'!F37</f>
        <v>0</v>
      </c>
      <c r="BE56" s="7"/>
      <c r="BT56" s="124" t="s">
        <v>79</v>
      </c>
      <c r="BV56" s="124" t="s">
        <v>73</v>
      </c>
      <c r="BW56" s="124" t="s">
        <v>83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'VRN - Ostatní vedlejší ná...'!J30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86</v>
      </c>
      <c r="AR57" s="119"/>
      <c r="AS57" s="125">
        <v>0</v>
      </c>
      <c r="AT57" s="126">
        <f>ROUND(SUM(AV57:AW57),2)</f>
        <v>0</v>
      </c>
      <c r="AU57" s="127">
        <f>'VRN - Ostatní vedlejší ná...'!P83</f>
        <v>0</v>
      </c>
      <c r="AV57" s="126">
        <f>'VRN - Ostatní vedlejší ná...'!J33</f>
        <v>0</v>
      </c>
      <c r="AW57" s="126">
        <f>'VRN - Ostatní vedlejší ná...'!J34</f>
        <v>0</v>
      </c>
      <c r="AX57" s="126">
        <f>'VRN - Ostatní vedlejší ná...'!J35</f>
        <v>0</v>
      </c>
      <c r="AY57" s="126">
        <f>'VRN - Ostatní vedlejší ná...'!J36</f>
        <v>0</v>
      </c>
      <c r="AZ57" s="126">
        <f>'VRN - Ostatní vedlejší ná...'!F33</f>
        <v>0</v>
      </c>
      <c r="BA57" s="126">
        <f>'VRN - Ostatní vedlejší ná...'!F34</f>
        <v>0</v>
      </c>
      <c r="BB57" s="126">
        <f>'VRN - Ostatní vedlejší ná...'!F35</f>
        <v>0</v>
      </c>
      <c r="BC57" s="126">
        <f>'VRN - Ostatní vedlejší ná...'!F36</f>
        <v>0</v>
      </c>
      <c r="BD57" s="128">
        <f>'VRN - Ostatní vedlejší ná...'!F37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OP9olz66XK+xmOizvRrWVRVxFrTMhTUhjZ+wGHVVY8UxKhoiqNyNoXZ9kve4z0HOtJgeQ7OdESKSp51G1sqkOA==" hashValue="+70y40luvZ7Mb1Wo4LoOpBoyNRhfKKeGfTXGqzh3aeFNwF49qQ70qNFJkn2kCJkXBI8z0MreKgMRqP++kL+nj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201 - Opěrná zeď'!C2" display="/"/>
    <hyperlink ref="A56" location="'SO 202 - Opěrná zeď'!C2" display="/"/>
    <hyperlink ref="A57" location="'VRN - Ostatní vedlejš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opěrné zdi ve Forenské ulici, Bělá pod Bezdězem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90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7. 7. 2019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ROUND(J89,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ROUND((SUM(BE89:BE238)),  2)</f>
        <v>0</v>
      </c>
      <c r="G33" s="39"/>
      <c r="H33" s="39"/>
      <c r="I33" s="156">
        <v>0.20999999999999999</v>
      </c>
      <c r="J33" s="155">
        <f>ROUND(((SUM(BE89:BE238))*I33),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ROUND((SUM(BF89:BF238)),  2)</f>
        <v>0</v>
      </c>
      <c r="G34" s="39"/>
      <c r="H34" s="39"/>
      <c r="I34" s="156">
        <v>0.14999999999999999</v>
      </c>
      <c r="J34" s="155">
        <f>ROUND(((SUM(BF89:BF238))*I34),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ROUND((SUM(BG89:BG238)),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ROUND((SUM(BH89:BH238)),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ROUND((SUM(BI89:BI238)),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opěrné zdi ve Forenské ulici, Bělá pod Bezdězem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201 - Opěrná zeď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7. 7. 2019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Bělá pod Bezdězem</v>
      </c>
      <c r="G54" s="41"/>
      <c r="H54" s="41"/>
      <c r="I54" s="141" t="s">
        <v>31</v>
      </c>
      <c r="J54" s="37" t="str">
        <f>E21</f>
        <v>Ing. arch. Martin Jírovský, PhD.,MBA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J89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95</v>
      </c>
      <c r="E60" s="180"/>
      <c r="F60" s="180"/>
      <c r="G60" s="180"/>
      <c r="H60" s="180"/>
      <c r="I60" s="181"/>
      <c r="J60" s="182">
        <f>J90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96</v>
      </c>
      <c r="E61" s="187"/>
      <c r="F61" s="187"/>
      <c r="G61" s="187"/>
      <c r="H61" s="187"/>
      <c r="I61" s="188"/>
      <c r="J61" s="189">
        <f>J91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97</v>
      </c>
      <c r="E62" s="187"/>
      <c r="F62" s="187"/>
      <c r="G62" s="187"/>
      <c r="H62" s="187"/>
      <c r="I62" s="188"/>
      <c r="J62" s="189">
        <f>J115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98</v>
      </c>
      <c r="E63" s="187"/>
      <c r="F63" s="187"/>
      <c r="G63" s="187"/>
      <c r="H63" s="187"/>
      <c r="I63" s="188"/>
      <c r="J63" s="189">
        <f>J164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99</v>
      </c>
      <c r="E64" s="187"/>
      <c r="F64" s="187"/>
      <c r="G64" s="187"/>
      <c r="H64" s="187"/>
      <c r="I64" s="188"/>
      <c r="J64" s="189">
        <f>J184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100</v>
      </c>
      <c r="E65" s="187"/>
      <c r="F65" s="187"/>
      <c r="G65" s="187"/>
      <c r="H65" s="187"/>
      <c r="I65" s="188"/>
      <c r="J65" s="189">
        <f>J191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101</v>
      </c>
      <c r="E66" s="187"/>
      <c r="F66" s="187"/>
      <c r="G66" s="187"/>
      <c r="H66" s="187"/>
      <c r="I66" s="188"/>
      <c r="J66" s="189">
        <f>J202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102</v>
      </c>
      <c r="E67" s="187"/>
      <c r="F67" s="187"/>
      <c r="G67" s="187"/>
      <c r="H67" s="187"/>
      <c r="I67" s="188"/>
      <c r="J67" s="189">
        <f>J207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103</v>
      </c>
      <c r="E68" s="180"/>
      <c r="F68" s="180"/>
      <c r="G68" s="180"/>
      <c r="H68" s="180"/>
      <c r="I68" s="181"/>
      <c r="J68" s="182">
        <f>J209</f>
        <v>0</v>
      </c>
      <c r="K68" s="178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85"/>
      <c r="D69" s="186" t="s">
        <v>104</v>
      </c>
      <c r="E69" s="187"/>
      <c r="F69" s="187"/>
      <c r="G69" s="187"/>
      <c r="H69" s="187"/>
      <c r="I69" s="188"/>
      <c r="J69" s="189">
        <f>J210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167"/>
      <c r="J71" s="61"/>
      <c r="K71" s="6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170"/>
      <c r="J75" s="63"/>
      <c r="K75" s="63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105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Rekonstrukce opěrné zdi ve Forenské ulici, Bělá pod Bezdězem</v>
      </c>
      <c r="F79" s="33"/>
      <c r="G79" s="33"/>
      <c r="H79" s="33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89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201 - Opěrná zeď</v>
      </c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141" t="s">
        <v>23</v>
      </c>
      <c r="J83" s="73" t="str">
        <f>IF(J12="","",J12)</f>
        <v>7. 7. 2019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E15</f>
        <v>Město Bělá pod Bezdězem</v>
      </c>
      <c r="G85" s="41"/>
      <c r="H85" s="41"/>
      <c r="I85" s="141" t="s">
        <v>31</v>
      </c>
      <c r="J85" s="37" t="str">
        <f>E21</f>
        <v>Ing. arch. Martin Jírovský, PhD.,MBA</v>
      </c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141" t="s">
        <v>34</v>
      </c>
      <c r="J86" s="37" t="str">
        <f>E24</f>
        <v xml:space="preserve"> 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91"/>
      <c r="B88" s="192"/>
      <c r="C88" s="193" t="s">
        <v>106</v>
      </c>
      <c r="D88" s="194" t="s">
        <v>56</v>
      </c>
      <c r="E88" s="194" t="s">
        <v>52</v>
      </c>
      <c r="F88" s="194" t="s">
        <v>53</v>
      </c>
      <c r="G88" s="194" t="s">
        <v>107</v>
      </c>
      <c r="H88" s="194" t="s">
        <v>108</v>
      </c>
      <c r="I88" s="195" t="s">
        <v>109</v>
      </c>
      <c r="J88" s="194" t="s">
        <v>93</v>
      </c>
      <c r="K88" s="196" t="s">
        <v>110</v>
      </c>
      <c r="L88" s="197"/>
      <c r="M88" s="93" t="s">
        <v>19</v>
      </c>
      <c r="N88" s="94" t="s">
        <v>41</v>
      </c>
      <c r="O88" s="94" t="s">
        <v>111</v>
      </c>
      <c r="P88" s="94" t="s">
        <v>112</v>
      </c>
      <c r="Q88" s="94" t="s">
        <v>113</v>
      </c>
      <c r="R88" s="94" t="s">
        <v>114</v>
      </c>
      <c r="S88" s="94" t="s">
        <v>115</v>
      </c>
      <c r="T88" s="95" t="s">
        <v>116</v>
      </c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</row>
    <row r="89" s="2" customFormat="1" ht="22.8" customHeight="1">
      <c r="A89" s="39"/>
      <c r="B89" s="40"/>
      <c r="C89" s="100" t="s">
        <v>117</v>
      </c>
      <c r="D89" s="41"/>
      <c r="E89" s="41"/>
      <c r="F89" s="41"/>
      <c r="G89" s="41"/>
      <c r="H89" s="41"/>
      <c r="I89" s="137"/>
      <c r="J89" s="198">
        <f>BK89</f>
        <v>0</v>
      </c>
      <c r="K89" s="41"/>
      <c r="L89" s="45"/>
      <c r="M89" s="96"/>
      <c r="N89" s="199"/>
      <c r="O89" s="97"/>
      <c r="P89" s="200">
        <f>P90+P209</f>
        <v>0</v>
      </c>
      <c r="Q89" s="97"/>
      <c r="R89" s="200">
        <f>R90+R209</f>
        <v>332.1405332299999</v>
      </c>
      <c r="S89" s="97"/>
      <c r="T89" s="201">
        <f>T90+T209</f>
        <v>154.24000000000001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94</v>
      </c>
      <c r="BK89" s="202">
        <f>BK90+BK209</f>
        <v>0</v>
      </c>
    </row>
    <row r="90" s="12" customFormat="1" ht="25.92" customHeight="1">
      <c r="A90" s="12"/>
      <c r="B90" s="203"/>
      <c r="C90" s="204"/>
      <c r="D90" s="205" t="s">
        <v>70</v>
      </c>
      <c r="E90" s="206" t="s">
        <v>118</v>
      </c>
      <c r="F90" s="206" t="s">
        <v>119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P91+P115+P164+P184+P191+P202+P207</f>
        <v>0</v>
      </c>
      <c r="Q90" s="211"/>
      <c r="R90" s="212">
        <f>R91+R115+R164+R184+R191+R202+R207</f>
        <v>331.91914608999991</v>
      </c>
      <c r="S90" s="211"/>
      <c r="T90" s="213">
        <f>T91+T115+T164+T184+T191+T202+T207</f>
        <v>154.24000000000001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4" t="s">
        <v>79</v>
      </c>
      <c r="AT90" s="215" t="s">
        <v>70</v>
      </c>
      <c r="AU90" s="215" t="s">
        <v>71</v>
      </c>
      <c r="AY90" s="214" t="s">
        <v>120</v>
      </c>
      <c r="BK90" s="216">
        <f>BK91+BK115+BK164+BK184+BK191+BK202+BK207</f>
        <v>0</v>
      </c>
    </row>
    <row r="91" s="12" customFormat="1" ht="22.8" customHeight="1">
      <c r="A91" s="12"/>
      <c r="B91" s="203"/>
      <c r="C91" s="204"/>
      <c r="D91" s="205" t="s">
        <v>70</v>
      </c>
      <c r="E91" s="217" t="s">
        <v>79</v>
      </c>
      <c r="F91" s="217" t="s">
        <v>121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SUM(P92:P114)</f>
        <v>0</v>
      </c>
      <c r="Q91" s="211"/>
      <c r="R91" s="212">
        <f>SUM(R92:R114)</f>
        <v>0</v>
      </c>
      <c r="S91" s="211"/>
      <c r="T91" s="213">
        <f>SUM(T92:T114)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4" t="s">
        <v>79</v>
      </c>
      <c r="AT91" s="215" t="s">
        <v>70</v>
      </c>
      <c r="AU91" s="215" t="s">
        <v>79</v>
      </c>
      <c r="AY91" s="214" t="s">
        <v>120</v>
      </c>
      <c r="BK91" s="216">
        <f>SUM(BK92:BK114)</f>
        <v>0</v>
      </c>
    </row>
    <row r="92" s="2" customFormat="1" ht="21.75" customHeight="1">
      <c r="A92" s="39"/>
      <c r="B92" s="40"/>
      <c r="C92" s="219" t="s">
        <v>79</v>
      </c>
      <c r="D92" s="219" t="s">
        <v>122</v>
      </c>
      <c r="E92" s="220" t="s">
        <v>123</v>
      </c>
      <c r="F92" s="221" t="s">
        <v>124</v>
      </c>
      <c r="G92" s="222" t="s">
        <v>125</v>
      </c>
      <c r="H92" s="223">
        <v>204.256</v>
      </c>
      <c r="I92" s="224"/>
      <c r="J92" s="225">
        <f>ROUND(I92*H92,2)</f>
        <v>0</v>
      </c>
      <c r="K92" s="221" t="s">
        <v>126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127</v>
      </c>
      <c r="AT92" s="230" t="s">
        <v>122</v>
      </c>
      <c r="AU92" s="230" t="s">
        <v>81</v>
      </c>
      <c r="AY92" s="18" t="s">
        <v>120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127</v>
      </c>
      <c r="BM92" s="230" t="s">
        <v>128</v>
      </c>
    </row>
    <row r="93" s="2" customFormat="1" ht="21.75" customHeight="1">
      <c r="A93" s="39"/>
      <c r="B93" s="40"/>
      <c r="C93" s="219" t="s">
        <v>81</v>
      </c>
      <c r="D93" s="219" t="s">
        <v>122</v>
      </c>
      <c r="E93" s="220" t="s">
        <v>129</v>
      </c>
      <c r="F93" s="221" t="s">
        <v>130</v>
      </c>
      <c r="G93" s="222" t="s">
        <v>125</v>
      </c>
      <c r="H93" s="223">
        <v>204.256</v>
      </c>
      <c r="I93" s="224"/>
      <c r="J93" s="225">
        <f>ROUND(I93*H93,2)</f>
        <v>0</v>
      </c>
      <c r="K93" s="221" t="s">
        <v>126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127</v>
      </c>
      <c r="AT93" s="230" t="s">
        <v>122</v>
      </c>
      <c r="AU93" s="230" t="s">
        <v>81</v>
      </c>
      <c r="AY93" s="18" t="s">
        <v>120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127</v>
      </c>
      <c r="BM93" s="230" t="s">
        <v>131</v>
      </c>
    </row>
    <row r="94" s="13" customFormat="1">
      <c r="A94" s="13"/>
      <c r="B94" s="232"/>
      <c r="C94" s="233"/>
      <c r="D94" s="234" t="s">
        <v>132</v>
      </c>
      <c r="E94" s="235" t="s">
        <v>19</v>
      </c>
      <c r="F94" s="236" t="s">
        <v>133</v>
      </c>
      <c r="G94" s="233"/>
      <c r="H94" s="235" t="s">
        <v>19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132</v>
      </c>
      <c r="AU94" s="242" t="s">
        <v>81</v>
      </c>
      <c r="AV94" s="13" t="s">
        <v>79</v>
      </c>
      <c r="AW94" s="13" t="s">
        <v>33</v>
      </c>
      <c r="AX94" s="13" t="s">
        <v>71</v>
      </c>
      <c r="AY94" s="242" t="s">
        <v>120</v>
      </c>
    </row>
    <row r="95" s="14" customFormat="1">
      <c r="A95" s="14"/>
      <c r="B95" s="243"/>
      <c r="C95" s="244"/>
      <c r="D95" s="234" t="s">
        <v>132</v>
      </c>
      <c r="E95" s="245" t="s">
        <v>19</v>
      </c>
      <c r="F95" s="246" t="s">
        <v>134</v>
      </c>
      <c r="G95" s="244"/>
      <c r="H95" s="247">
        <v>64.659000000000006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132</v>
      </c>
      <c r="AU95" s="253" t="s">
        <v>81</v>
      </c>
      <c r="AV95" s="14" t="s">
        <v>81</v>
      </c>
      <c r="AW95" s="14" t="s">
        <v>33</v>
      </c>
      <c r="AX95" s="14" t="s">
        <v>71</v>
      </c>
      <c r="AY95" s="253" t="s">
        <v>120</v>
      </c>
    </row>
    <row r="96" s="13" customFormat="1">
      <c r="A96" s="13"/>
      <c r="B96" s="232"/>
      <c r="C96" s="233"/>
      <c r="D96" s="234" t="s">
        <v>132</v>
      </c>
      <c r="E96" s="235" t="s">
        <v>19</v>
      </c>
      <c r="F96" s="236" t="s">
        <v>135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132</v>
      </c>
      <c r="AU96" s="242" t="s">
        <v>81</v>
      </c>
      <c r="AV96" s="13" t="s">
        <v>79</v>
      </c>
      <c r="AW96" s="13" t="s">
        <v>33</v>
      </c>
      <c r="AX96" s="13" t="s">
        <v>71</v>
      </c>
      <c r="AY96" s="242" t="s">
        <v>120</v>
      </c>
    </row>
    <row r="97" s="14" customFormat="1">
      <c r="A97" s="14"/>
      <c r="B97" s="243"/>
      <c r="C97" s="244"/>
      <c r="D97" s="234" t="s">
        <v>132</v>
      </c>
      <c r="E97" s="245" t="s">
        <v>19</v>
      </c>
      <c r="F97" s="246" t="s">
        <v>136</v>
      </c>
      <c r="G97" s="244"/>
      <c r="H97" s="247">
        <v>77.997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132</v>
      </c>
      <c r="AU97" s="253" t="s">
        <v>81</v>
      </c>
      <c r="AV97" s="14" t="s">
        <v>81</v>
      </c>
      <c r="AW97" s="14" t="s">
        <v>33</v>
      </c>
      <c r="AX97" s="14" t="s">
        <v>71</v>
      </c>
      <c r="AY97" s="253" t="s">
        <v>120</v>
      </c>
    </row>
    <row r="98" s="13" customFormat="1">
      <c r="A98" s="13"/>
      <c r="B98" s="232"/>
      <c r="C98" s="233"/>
      <c r="D98" s="234" t="s">
        <v>132</v>
      </c>
      <c r="E98" s="235" t="s">
        <v>19</v>
      </c>
      <c r="F98" s="236" t="s">
        <v>137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132</v>
      </c>
      <c r="AU98" s="242" t="s">
        <v>81</v>
      </c>
      <c r="AV98" s="13" t="s">
        <v>79</v>
      </c>
      <c r="AW98" s="13" t="s">
        <v>33</v>
      </c>
      <c r="AX98" s="13" t="s">
        <v>71</v>
      </c>
      <c r="AY98" s="242" t="s">
        <v>120</v>
      </c>
    </row>
    <row r="99" s="14" customFormat="1">
      <c r="A99" s="14"/>
      <c r="B99" s="243"/>
      <c r="C99" s="244"/>
      <c r="D99" s="234" t="s">
        <v>132</v>
      </c>
      <c r="E99" s="245" t="s">
        <v>19</v>
      </c>
      <c r="F99" s="246" t="s">
        <v>138</v>
      </c>
      <c r="G99" s="244"/>
      <c r="H99" s="247">
        <v>61.600000000000001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132</v>
      </c>
      <c r="AU99" s="253" t="s">
        <v>81</v>
      </c>
      <c r="AV99" s="14" t="s">
        <v>81</v>
      </c>
      <c r="AW99" s="14" t="s">
        <v>33</v>
      </c>
      <c r="AX99" s="14" t="s">
        <v>71</v>
      </c>
      <c r="AY99" s="253" t="s">
        <v>120</v>
      </c>
    </row>
    <row r="100" s="15" customFormat="1">
      <c r="A100" s="15"/>
      <c r="B100" s="254"/>
      <c r="C100" s="255"/>
      <c r="D100" s="234" t="s">
        <v>132</v>
      </c>
      <c r="E100" s="256" t="s">
        <v>19</v>
      </c>
      <c r="F100" s="257" t="s">
        <v>139</v>
      </c>
      <c r="G100" s="255"/>
      <c r="H100" s="258">
        <v>204.256</v>
      </c>
      <c r="I100" s="259"/>
      <c r="J100" s="255"/>
      <c r="K100" s="255"/>
      <c r="L100" s="260"/>
      <c r="M100" s="261"/>
      <c r="N100" s="262"/>
      <c r="O100" s="262"/>
      <c r="P100" s="262"/>
      <c r="Q100" s="262"/>
      <c r="R100" s="262"/>
      <c r="S100" s="262"/>
      <c r="T100" s="263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4" t="s">
        <v>132</v>
      </c>
      <c r="AU100" s="264" t="s">
        <v>81</v>
      </c>
      <c r="AV100" s="15" t="s">
        <v>127</v>
      </c>
      <c r="AW100" s="15" t="s">
        <v>33</v>
      </c>
      <c r="AX100" s="15" t="s">
        <v>79</v>
      </c>
      <c r="AY100" s="264" t="s">
        <v>120</v>
      </c>
    </row>
    <row r="101" s="2" customFormat="1" ht="21.75" customHeight="1">
      <c r="A101" s="39"/>
      <c r="B101" s="40"/>
      <c r="C101" s="219" t="s">
        <v>140</v>
      </c>
      <c r="D101" s="219" t="s">
        <v>122</v>
      </c>
      <c r="E101" s="220" t="s">
        <v>141</v>
      </c>
      <c r="F101" s="221" t="s">
        <v>142</v>
      </c>
      <c r="G101" s="222" t="s">
        <v>125</v>
      </c>
      <c r="H101" s="223">
        <v>14</v>
      </c>
      <c r="I101" s="224"/>
      <c r="J101" s="225">
        <f>ROUND(I101*H101,2)</f>
        <v>0</v>
      </c>
      <c r="K101" s="221" t="s">
        <v>126</v>
      </c>
      <c r="L101" s="45"/>
      <c r="M101" s="226" t="s">
        <v>19</v>
      </c>
      <c r="N101" s="227" t="s">
        <v>42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127</v>
      </c>
      <c r="AT101" s="230" t="s">
        <v>122</v>
      </c>
      <c r="AU101" s="230" t="s">
        <v>81</v>
      </c>
      <c r="AY101" s="18" t="s">
        <v>120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127</v>
      </c>
      <c r="BM101" s="230" t="s">
        <v>143</v>
      </c>
    </row>
    <row r="102" s="2" customFormat="1">
      <c r="A102" s="39"/>
      <c r="B102" s="40"/>
      <c r="C102" s="41"/>
      <c r="D102" s="234" t="s">
        <v>144</v>
      </c>
      <c r="E102" s="41"/>
      <c r="F102" s="265" t="s">
        <v>145</v>
      </c>
      <c r="G102" s="41"/>
      <c r="H102" s="41"/>
      <c r="I102" s="137"/>
      <c r="J102" s="41"/>
      <c r="K102" s="41"/>
      <c r="L102" s="45"/>
      <c r="M102" s="266"/>
      <c r="N102" s="26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81</v>
      </c>
    </row>
    <row r="103" s="13" customFormat="1">
      <c r="A103" s="13"/>
      <c r="B103" s="232"/>
      <c r="C103" s="233"/>
      <c r="D103" s="234" t="s">
        <v>132</v>
      </c>
      <c r="E103" s="235" t="s">
        <v>19</v>
      </c>
      <c r="F103" s="236" t="s">
        <v>146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132</v>
      </c>
      <c r="AU103" s="242" t="s">
        <v>81</v>
      </c>
      <c r="AV103" s="13" t="s">
        <v>79</v>
      </c>
      <c r="AW103" s="13" t="s">
        <v>33</v>
      </c>
      <c r="AX103" s="13" t="s">
        <v>71</v>
      </c>
      <c r="AY103" s="242" t="s">
        <v>120</v>
      </c>
    </row>
    <row r="104" s="14" customFormat="1">
      <c r="A104" s="14"/>
      <c r="B104" s="243"/>
      <c r="C104" s="244"/>
      <c r="D104" s="234" t="s">
        <v>132</v>
      </c>
      <c r="E104" s="245" t="s">
        <v>19</v>
      </c>
      <c r="F104" s="246" t="s">
        <v>147</v>
      </c>
      <c r="G104" s="244"/>
      <c r="H104" s="247">
        <v>14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132</v>
      </c>
      <c r="AU104" s="253" t="s">
        <v>81</v>
      </c>
      <c r="AV104" s="14" t="s">
        <v>81</v>
      </c>
      <c r="AW104" s="14" t="s">
        <v>33</v>
      </c>
      <c r="AX104" s="14" t="s">
        <v>71</v>
      </c>
      <c r="AY104" s="253" t="s">
        <v>120</v>
      </c>
    </row>
    <row r="105" s="15" customFormat="1">
      <c r="A105" s="15"/>
      <c r="B105" s="254"/>
      <c r="C105" s="255"/>
      <c r="D105" s="234" t="s">
        <v>132</v>
      </c>
      <c r="E105" s="256" t="s">
        <v>19</v>
      </c>
      <c r="F105" s="257" t="s">
        <v>139</v>
      </c>
      <c r="G105" s="255"/>
      <c r="H105" s="258">
        <v>14</v>
      </c>
      <c r="I105" s="259"/>
      <c r="J105" s="255"/>
      <c r="K105" s="255"/>
      <c r="L105" s="260"/>
      <c r="M105" s="261"/>
      <c r="N105" s="262"/>
      <c r="O105" s="262"/>
      <c r="P105" s="262"/>
      <c r="Q105" s="262"/>
      <c r="R105" s="262"/>
      <c r="S105" s="262"/>
      <c r="T105" s="263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4" t="s">
        <v>132</v>
      </c>
      <c r="AU105" s="264" t="s">
        <v>81</v>
      </c>
      <c r="AV105" s="15" t="s">
        <v>127</v>
      </c>
      <c r="AW105" s="15" t="s">
        <v>33</v>
      </c>
      <c r="AX105" s="15" t="s">
        <v>79</v>
      </c>
      <c r="AY105" s="264" t="s">
        <v>120</v>
      </c>
    </row>
    <row r="106" s="2" customFormat="1" ht="21.75" customHeight="1">
      <c r="A106" s="39"/>
      <c r="B106" s="40"/>
      <c r="C106" s="219" t="s">
        <v>127</v>
      </c>
      <c r="D106" s="219" t="s">
        <v>122</v>
      </c>
      <c r="E106" s="220" t="s">
        <v>148</v>
      </c>
      <c r="F106" s="221" t="s">
        <v>149</v>
      </c>
      <c r="G106" s="222" t="s">
        <v>125</v>
      </c>
      <c r="H106" s="223">
        <v>204.256</v>
      </c>
      <c r="I106" s="224"/>
      <c r="J106" s="225">
        <f>ROUND(I106*H106,2)</f>
        <v>0</v>
      </c>
      <c r="K106" s="221" t="s">
        <v>126</v>
      </c>
      <c r="L106" s="45"/>
      <c r="M106" s="226" t="s">
        <v>19</v>
      </c>
      <c r="N106" s="227" t="s">
        <v>42</v>
      </c>
      <c r="O106" s="8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30" t="s">
        <v>127</v>
      </c>
      <c r="AT106" s="230" t="s">
        <v>122</v>
      </c>
      <c r="AU106" s="230" t="s">
        <v>81</v>
      </c>
      <c r="AY106" s="18" t="s">
        <v>120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18" t="s">
        <v>79</v>
      </c>
      <c r="BK106" s="231">
        <f>ROUND(I106*H106,2)</f>
        <v>0</v>
      </c>
      <c r="BL106" s="18" t="s">
        <v>127</v>
      </c>
      <c r="BM106" s="230" t="s">
        <v>150</v>
      </c>
    </row>
    <row r="107" s="2" customFormat="1" ht="21.75" customHeight="1">
      <c r="A107" s="39"/>
      <c r="B107" s="40"/>
      <c r="C107" s="219" t="s">
        <v>151</v>
      </c>
      <c r="D107" s="219" t="s">
        <v>122</v>
      </c>
      <c r="E107" s="220" t="s">
        <v>152</v>
      </c>
      <c r="F107" s="221" t="s">
        <v>153</v>
      </c>
      <c r="G107" s="222" t="s">
        <v>125</v>
      </c>
      <c r="H107" s="223">
        <v>204.256</v>
      </c>
      <c r="I107" s="224"/>
      <c r="J107" s="225">
        <f>ROUND(I107*H107,2)</f>
        <v>0</v>
      </c>
      <c r="K107" s="221" t="s">
        <v>154</v>
      </c>
      <c r="L107" s="45"/>
      <c r="M107" s="226" t="s">
        <v>19</v>
      </c>
      <c r="N107" s="227" t="s">
        <v>42</v>
      </c>
      <c r="O107" s="8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30" t="s">
        <v>127</v>
      </c>
      <c r="AT107" s="230" t="s">
        <v>122</v>
      </c>
      <c r="AU107" s="230" t="s">
        <v>81</v>
      </c>
      <c r="AY107" s="18" t="s">
        <v>120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18" t="s">
        <v>79</v>
      </c>
      <c r="BK107" s="231">
        <f>ROUND(I107*H107,2)</f>
        <v>0</v>
      </c>
      <c r="BL107" s="18" t="s">
        <v>127</v>
      </c>
      <c r="BM107" s="230" t="s">
        <v>155</v>
      </c>
    </row>
    <row r="108" s="2" customFormat="1" ht="21.75" customHeight="1">
      <c r="A108" s="39"/>
      <c r="B108" s="40"/>
      <c r="C108" s="219" t="s">
        <v>156</v>
      </c>
      <c r="D108" s="219" t="s">
        <v>122</v>
      </c>
      <c r="E108" s="220" t="s">
        <v>157</v>
      </c>
      <c r="F108" s="221" t="s">
        <v>158</v>
      </c>
      <c r="G108" s="222" t="s">
        <v>159</v>
      </c>
      <c r="H108" s="223">
        <v>250</v>
      </c>
      <c r="I108" s="224"/>
      <c r="J108" s="225">
        <f>ROUND(I108*H108,2)</f>
        <v>0</v>
      </c>
      <c r="K108" s="221" t="s">
        <v>126</v>
      </c>
      <c r="L108" s="45"/>
      <c r="M108" s="226" t="s">
        <v>19</v>
      </c>
      <c r="N108" s="227" t="s">
        <v>42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127</v>
      </c>
      <c r="AT108" s="230" t="s">
        <v>122</v>
      </c>
      <c r="AU108" s="230" t="s">
        <v>81</v>
      </c>
      <c r="AY108" s="18" t="s">
        <v>120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79</v>
      </c>
      <c r="BK108" s="231">
        <f>ROUND(I108*H108,2)</f>
        <v>0</v>
      </c>
      <c r="BL108" s="18" t="s">
        <v>127</v>
      </c>
      <c r="BM108" s="230" t="s">
        <v>160</v>
      </c>
    </row>
    <row r="109" s="2" customFormat="1" ht="21.75" customHeight="1">
      <c r="A109" s="39"/>
      <c r="B109" s="40"/>
      <c r="C109" s="219" t="s">
        <v>161</v>
      </c>
      <c r="D109" s="219" t="s">
        <v>122</v>
      </c>
      <c r="E109" s="220" t="s">
        <v>162</v>
      </c>
      <c r="F109" s="221" t="s">
        <v>163</v>
      </c>
      <c r="G109" s="222" t="s">
        <v>125</v>
      </c>
      <c r="H109" s="223">
        <v>86.391999999999996</v>
      </c>
      <c r="I109" s="224"/>
      <c r="J109" s="225">
        <f>ROUND(I109*H109,2)</f>
        <v>0</v>
      </c>
      <c r="K109" s="221" t="s">
        <v>126</v>
      </c>
      <c r="L109" s="45"/>
      <c r="M109" s="226" t="s">
        <v>19</v>
      </c>
      <c r="N109" s="227" t="s">
        <v>42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127</v>
      </c>
      <c r="AT109" s="230" t="s">
        <v>122</v>
      </c>
      <c r="AU109" s="230" t="s">
        <v>81</v>
      </c>
      <c r="AY109" s="18" t="s">
        <v>120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79</v>
      </c>
      <c r="BK109" s="231">
        <f>ROUND(I109*H109,2)</f>
        <v>0</v>
      </c>
      <c r="BL109" s="18" t="s">
        <v>127</v>
      </c>
      <c r="BM109" s="230" t="s">
        <v>164</v>
      </c>
    </row>
    <row r="110" s="14" customFormat="1">
      <c r="A110" s="14"/>
      <c r="B110" s="243"/>
      <c r="C110" s="244"/>
      <c r="D110" s="234" t="s">
        <v>132</v>
      </c>
      <c r="E110" s="245" t="s">
        <v>19</v>
      </c>
      <c r="F110" s="246" t="s">
        <v>165</v>
      </c>
      <c r="G110" s="244"/>
      <c r="H110" s="247">
        <v>86.391999999999996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132</v>
      </c>
      <c r="AU110" s="253" t="s">
        <v>81</v>
      </c>
      <c r="AV110" s="14" t="s">
        <v>81</v>
      </c>
      <c r="AW110" s="14" t="s">
        <v>33</v>
      </c>
      <c r="AX110" s="14" t="s">
        <v>71</v>
      </c>
      <c r="AY110" s="253" t="s">
        <v>120</v>
      </c>
    </row>
    <row r="111" s="15" customFormat="1">
      <c r="A111" s="15"/>
      <c r="B111" s="254"/>
      <c r="C111" s="255"/>
      <c r="D111" s="234" t="s">
        <v>132</v>
      </c>
      <c r="E111" s="256" t="s">
        <v>19</v>
      </c>
      <c r="F111" s="257" t="s">
        <v>139</v>
      </c>
      <c r="G111" s="255"/>
      <c r="H111" s="258">
        <v>86.391999999999996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132</v>
      </c>
      <c r="AU111" s="264" t="s">
        <v>81</v>
      </c>
      <c r="AV111" s="15" t="s">
        <v>127</v>
      </c>
      <c r="AW111" s="15" t="s">
        <v>33</v>
      </c>
      <c r="AX111" s="15" t="s">
        <v>79</v>
      </c>
      <c r="AY111" s="264" t="s">
        <v>120</v>
      </c>
    </row>
    <row r="112" s="2" customFormat="1" ht="21.75" customHeight="1">
      <c r="A112" s="39"/>
      <c r="B112" s="40"/>
      <c r="C112" s="219" t="s">
        <v>166</v>
      </c>
      <c r="D112" s="219" t="s">
        <v>122</v>
      </c>
      <c r="E112" s="220" t="s">
        <v>167</v>
      </c>
      <c r="F112" s="221" t="s">
        <v>168</v>
      </c>
      <c r="G112" s="222" t="s">
        <v>169</v>
      </c>
      <c r="H112" s="223">
        <v>316.803</v>
      </c>
      <c r="I112" s="224"/>
      <c r="J112" s="225">
        <f>ROUND(I112*H112,2)</f>
        <v>0</v>
      </c>
      <c r="K112" s="221" t="s">
        <v>126</v>
      </c>
      <c r="L112" s="45"/>
      <c r="M112" s="226" t="s">
        <v>19</v>
      </c>
      <c r="N112" s="227" t="s">
        <v>42</v>
      </c>
      <c r="O112" s="8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30" t="s">
        <v>127</v>
      </c>
      <c r="AT112" s="230" t="s">
        <v>122</v>
      </c>
      <c r="AU112" s="230" t="s">
        <v>81</v>
      </c>
      <c r="AY112" s="18" t="s">
        <v>120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18" t="s">
        <v>79</v>
      </c>
      <c r="BK112" s="231">
        <f>ROUND(I112*H112,2)</f>
        <v>0</v>
      </c>
      <c r="BL112" s="18" t="s">
        <v>127</v>
      </c>
      <c r="BM112" s="230" t="s">
        <v>170</v>
      </c>
    </row>
    <row r="113" s="14" customFormat="1">
      <c r="A113" s="14"/>
      <c r="B113" s="243"/>
      <c r="C113" s="244"/>
      <c r="D113" s="234" t="s">
        <v>132</v>
      </c>
      <c r="E113" s="245" t="s">
        <v>19</v>
      </c>
      <c r="F113" s="246" t="s">
        <v>171</v>
      </c>
      <c r="G113" s="244"/>
      <c r="H113" s="247">
        <v>316.803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132</v>
      </c>
      <c r="AU113" s="253" t="s">
        <v>81</v>
      </c>
      <c r="AV113" s="14" t="s">
        <v>81</v>
      </c>
      <c r="AW113" s="14" t="s">
        <v>33</v>
      </c>
      <c r="AX113" s="14" t="s">
        <v>71</v>
      </c>
      <c r="AY113" s="253" t="s">
        <v>120</v>
      </c>
    </row>
    <row r="114" s="15" customFormat="1">
      <c r="A114" s="15"/>
      <c r="B114" s="254"/>
      <c r="C114" s="255"/>
      <c r="D114" s="234" t="s">
        <v>132</v>
      </c>
      <c r="E114" s="256" t="s">
        <v>19</v>
      </c>
      <c r="F114" s="257" t="s">
        <v>139</v>
      </c>
      <c r="G114" s="255"/>
      <c r="H114" s="258">
        <v>316.803</v>
      </c>
      <c r="I114" s="259"/>
      <c r="J114" s="255"/>
      <c r="K114" s="255"/>
      <c r="L114" s="260"/>
      <c r="M114" s="261"/>
      <c r="N114" s="262"/>
      <c r="O114" s="262"/>
      <c r="P114" s="262"/>
      <c r="Q114" s="262"/>
      <c r="R114" s="262"/>
      <c r="S114" s="262"/>
      <c r="T114" s="26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4" t="s">
        <v>132</v>
      </c>
      <c r="AU114" s="264" t="s">
        <v>81</v>
      </c>
      <c r="AV114" s="15" t="s">
        <v>127</v>
      </c>
      <c r="AW114" s="15" t="s">
        <v>33</v>
      </c>
      <c r="AX114" s="15" t="s">
        <v>79</v>
      </c>
      <c r="AY114" s="264" t="s">
        <v>120</v>
      </c>
    </row>
    <row r="115" s="12" customFormat="1" ht="22.8" customHeight="1">
      <c r="A115" s="12"/>
      <c r="B115" s="203"/>
      <c r="C115" s="204"/>
      <c r="D115" s="205" t="s">
        <v>70</v>
      </c>
      <c r="E115" s="217" t="s">
        <v>81</v>
      </c>
      <c r="F115" s="217" t="s">
        <v>172</v>
      </c>
      <c r="G115" s="204"/>
      <c r="H115" s="204"/>
      <c r="I115" s="207"/>
      <c r="J115" s="218">
        <f>BK115</f>
        <v>0</v>
      </c>
      <c r="K115" s="204"/>
      <c r="L115" s="209"/>
      <c r="M115" s="210"/>
      <c r="N115" s="211"/>
      <c r="O115" s="211"/>
      <c r="P115" s="212">
        <f>SUM(P116:P163)</f>
        <v>0</v>
      </c>
      <c r="Q115" s="211"/>
      <c r="R115" s="212">
        <f>SUM(R116:R163)</f>
        <v>135.01532108999999</v>
      </c>
      <c r="S115" s="211"/>
      <c r="T115" s="213">
        <f>SUM(T116:T163)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4" t="s">
        <v>79</v>
      </c>
      <c r="AT115" s="215" t="s">
        <v>70</v>
      </c>
      <c r="AU115" s="215" t="s">
        <v>79</v>
      </c>
      <c r="AY115" s="214" t="s">
        <v>120</v>
      </c>
      <c r="BK115" s="216">
        <f>SUM(BK116:BK163)</f>
        <v>0</v>
      </c>
    </row>
    <row r="116" s="2" customFormat="1" ht="16.5" customHeight="1">
      <c r="A116" s="39"/>
      <c r="B116" s="40"/>
      <c r="C116" s="219" t="s">
        <v>173</v>
      </c>
      <c r="D116" s="219" t="s">
        <v>122</v>
      </c>
      <c r="E116" s="220" t="s">
        <v>174</v>
      </c>
      <c r="F116" s="221" t="s">
        <v>175</v>
      </c>
      <c r="G116" s="222" t="s">
        <v>125</v>
      </c>
      <c r="H116" s="223">
        <v>0.66000000000000003</v>
      </c>
      <c r="I116" s="224"/>
      <c r="J116" s="225">
        <f>ROUND(I116*H116,2)</f>
        <v>0</v>
      </c>
      <c r="K116" s="221" t="s">
        <v>154</v>
      </c>
      <c r="L116" s="45"/>
      <c r="M116" s="226" t="s">
        <v>19</v>
      </c>
      <c r="N116" s="227" t="s">
        <v>42</v>
      </c>
      <c r="O116" s="8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127</v>
      </c>
      <c r="AT116" s="230" t="s">
        <v>122</v>
      </c>
      <c r="AU116" s="230" t="s">
        <v>81</v>
      </c>
      <c r="AY116" s="18" t="s">
        <v>120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79</v>
      </c>
      <c r="BK116" s="231">
        <f>ROUND(I116*H116,2)</f>
        <v>0</v>
      </c>
      <c r="BL116" s="18" t="s">
        <v>127</v>
      </c>
      <c r="BM116" s="230" t="s">
        <v>176</v>
      </c>
    </row>
    <row r="117" s="14" customFormat="1">
      <c r="A117" s="14"/>
      <c r="B117" s="243"/>
      <c r="C117" s="244"/>
      <c r="D117" s="234" t="s">
        <v>132</v>
      </c>
      <c r="E117" s="245" t="s">
        <v>19</v>
      </c>
      <c r="F117" s="246" t="s">
        <v>177</v>
      </c>
      <c r="G117" s="244"/>
      <c r="H117" s="247">
        <v>0.66000000000000003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132</v>
      </c>
      <c r="AU117" s="253" t="s">
        <v>81</v>
      </c>
      <c r="AV117" s="14" t="s">
        <v>81</v>
      </c>
      <c r="AW117" s="14" t="s">
        <v>33</v>
      </c>
      <c r="AX117" s="14" t="s">
        <v>71</v>
      </c>
      <c r="AY117" s="253" t="s">
        <v>120</v>
      </c>
    </row>
    <row r="118" s="15" customFormat="1">
      <c r="A118" s="15"/>
      <c r="B118" s="254"/>
      <c r="C118" s="255"/>
      <c r="D118" s="234" t="s">
        <v>132</v>
      </c>
      <c r="E118" s="256" t="s">
        <v>19</v>
      </c>
      <c r="F118" s="257" t="s">
        <v>139</v>
      </c>
      <c r="G118" s="255"/>
      <c r="H118" s="258">
        <v>0.66000000000000003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132</v>
      </c>
      <c r="AU118" s="264" t="s">
        <v>81</v>
      </c>
      <c r="AV118" s="15" t="s">
        <v>127</v>
      </c>
      <c r="AW118" s="15" t="s">
        <v>33</v>
      </c>
      <c r="AX118" s="15" t="s">
        <v>79</v>
      </c>
      <c r="AY118" s="264" t="s">
        <v>120</v>
      </c>
    </row>
    <row r="119" s="2" customFormat="1" ht="16.5" customHeight="1">
      <c r="A119" s="39"/>
      <c r="B119" s="40"/>
      <c r="C119" s="219" t="s">
        <v>178</v>
      </c>
      <c r="D119" s="219" t="s">
        <v>122</v>
      </c>
      <c r="E119" s="220" t="s">
        <v>179</v>
      </c>
      <c r="F119" s="221" t="s">
        <v>180</v>
      </c>
      <c r="G119" s="222" t="s">
        <v>181</v>
      </c>
      <c r="H119" s="223">
        <v>20</v>
      </c>
      <c r="I119" s="224"/>
      <c r="J119" s="225">
        <f>ROUND(I119*H119,2)</f>
        <v>0</v>
      </c>
      <c r="K119" s="221" t="s">
        <v>126</v>
      </c>
      <c r="L119" s="45"/>
      <c r="M119" s="226" t="s">
        <v>19</v>
      </c>
      <c r="N119" s="227" t="s">
        <v>42</v>
      </c>
      <c r="O119" s="85"/>
      <c r="P119" s="228">
        <f>O119*H119</f>
        <v>0</v>
      </c>
      <c r="Q119" s="228">
        <v>0.00116</v>
      </c>
      <c r="R119" s="228">
        <f>Q119*H119</f>
        <v>0.023199999999999998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127</v>
      </c>
      <c r="AT119" s="230" t="s">
        <v>122</v>
      </c>
      <c r="AU119" s="230" t="s">
        <v>81</v>
      </c>
      <c r="AY119" s="18" t="s">
        <v>120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79</v>
      </c>
      <c r="BK119" s="231">
        <f>ROUND(I119*H119,2)</f>
        <v>0</v>
      </c>
      <c r="BL119" s="18" t="s">
        <v>127</v>
      </c>
      <c r="BM119" s="230" t="s">
        <v>182</v>
      </c>
    </row>
    <row r="120" s="2" customFormat="1" ht="16.5" customHeight="1">
      <c r="A120" s="39"/>
      <c r="B120" s="40"/>
      <c r="C120" s="268" t="s">
        <v>183</v>
      </c>
      <c r="D120" s="268" t="s">
        <v>184</v>
      </c>
      <c r="E120" s="269" t="s">
        <v>185</v>
      </c>
      <c r="F120" s="270" t="s">
        <v>186</v>
      </c>
      <c r="G120" s="271" t="s">
        <v>181</v>
      </c>
      <c r="H120" s="272">
        <v>10</v>
      </c>
      <c r="I120" s="273"/>
      <c r="J120" s="274">
        <f>ROUND(I120*H120,2)</f>
        <v>0</v>
      </c>
      <c r="K120" s="270" t="s">
        <v>126</v>
      </c>
      <c r="L120" s="275"/>
      <c r="M120" s="276" t="s">
        <v>19</v>
      </c>
      <c r="N120" s="277" t="s">
        <v>42</v>
      </c>
      <c r="O120" s="85"/>
      <c r="P120" s="228">
        <f>O120*H120</f>
        <v>0</v>
      </c>
      <c r="Q120" s="228">
        <v>0.0016000000000000001</v>
      </c>
      <c r="R120" s="228">
        <f>Q120*H120</f>
        <v>0.016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166</v>
      </c>
      <c r="AT120" s="230" t="s">
        <v>184</v>
      </c>
      <c r="AU120" s="230" t="s">
        <v>81</v>
      </c>
      <c r="AY120" s="18" t="s">
        <v>120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79</v>
      </c>
      <c r="BK120" s="231">
        <f>ROUND(I120*H120,2)</f>
        <v>0</v>
      </c>
      <c r="BL120" s="18" t="s">
        <v>127</v>
      </c>
      <c r="BM120" s="230" t="s">
        <v>187</v>
      </c>
    </row>
    <row r="121" s="14" customFormat="1">
      <c r="A121" s="14"/>
      <c r="B121" s="243"/>
      <c r="C121" s="244"/>
      <c r="D121" s="234" t="s">
        <v>132</v>
      </c>
      <c r="E121" s="245" t="s">
        <v>19</v>
      </c>
      <c r="F121" s="246" t="s">
        <v>188</v>
      </c>
      <c r="G121" s="244"/>
      <c r="H121" s="247">
        <v>10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132</v>
      </c>
      <c r="AU121" s="253" t="s">
        <v>81</v>
      </c>
      <c r="AV121" s="14" t="s">
        <v>81</v>
      </c>
      <c r="AW121" s="14" t="s">
        <v>33</v>
      </c>
      <c r="AX121" s="14" t="s">
        <v>71</v>
      </c>
      <c r="AY121" s="253" t="s">
        <v>120</v>
      </c>
    </row>
    <row r="122" s="15" customFormat="1">
      <c r="A122" s="15"/>
      <c r="B122" s="254"/>
      <c r="C122" s="255"/>
      <c r="D122" s="234" t="s">
        <v>132</v>
      </c>
      <c r="E122" s="256" t="s">
        <v>19</v>
      </c>
      <c r="F122" s="257" t="s">
        <v>139</v>
      </c>
      <c r="G122" s="255"/>
      <c r="H122" s="258">
        <v>10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4" t="s">
        <v>132</v>
      </c>
      <c r="AU122" s="264" t="s">
        <v>81</v>
      </c>
      <c r="AV122" s="15" t="s">
        <v>127</v>
      </c>
      <c r="AW122" s="15" t="s">
        <v>33</v>
      </c>
      <c r="AX122" s="15" t="s">
        <v>79</v>
      </c>
      <c r="AY122" s="264" t="s">
        <v>120</v>
      </c>
    </row>
    <row r="123" s="2" customFormat="1" ht="16.5" customHeight="1">
      <c r="A123" s="39"/>
      <c r="B123" s="40"/>
      <c r="C123" s="268" t="s">
        <v>189</v>
      </c>
      <c r="D123" s="268" t="s">
        <v>184</v>
      </c>
      <c r="E123" s="269" t="s">
        <v>190</v>
      </c>
      <c r="F123" s="270" t="s">
        <v>191</v>
      </c>
      <c r="G123" s="271" t="s">
        <v>192</v>
      </c>
      <c r="H123" s="272">
        <v>10</v>
      </c>
      <c r="I123" s="273"/>
      <c r="J123" s="274">
        <f>ROUND(I123*H123,2)</f>
        <v>0</v>
      </c>
      <c r="K123" s="270" t="s">
        <v>126</v>
      </c>
      <c r="L123" s="275"/>
      <c r="M123" s="276" t="s">
        <v>19</v>
      </c>
      <c r="N123" s="277" t="s">
        <v>42</v>
      </c>
      <c r="O123" s="8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166</v>
      </c>
      <c r="AT123" s="230" t="s">
        <v>184</v>
      </c>
      <c r="AU123" s="230" t="s">
        <v>81</v>
      </c>
      <c r="AY123" s="18" t="s">
        <v>120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79</v>
      </c>
      <c r="BK123" s="231">
        <f>ROUND(I123*H123,2)</f>
        <v>0</v>
      </c>
      <c r="BL123" s="18" t="s">
        <v>127</v>
      </c>
      <c r="BM123" s="230" t="s">
        <v>193</v>
      </c>
    </row>
    <row r="124" s="2" customFormat="1" ht="21.75" customHeight="1">
      <c r="A124" s="39"/>
      <c r="B124" s="40"/>
      <c r="C124" s="219" t="s">
        <v>194</v>
      </c>
      <c r="D124" s="219" t="s">
        <v>122</v>
      </c>
      <c r="E124" s="220" t="s">
        <v>195</v>
      </c>
      <c r="F124" s="221" t="s">
        <v>196</v>
      </c>
      <c r="G124" s="222" t="s">
        <v>169</v>
      </c>
      <c r="H124" s="223">
        <v>24</v>
      </c>
      <c r="I124" s="224"/>
      <c r="J124" s="225">
        <f>ROUND(I124*H124,2)</f>
        <v>0</v>
      </c>
      <c r="K124" s="221" t="s">
        <v>126</v>
      </c>
      <c r="L124" s="45"/>
      <c r="M124" s="226" t="s">
        <v>19</v>
      </c>
      <c r="N124" s="227" t="s">
        <v>42</v>
      </c>
      <c r="O124" s="85"/>
      <c r="P124" s="228">
        <f>O124*H124</f>
        <v>0</v>
      </c>
      <c r="Q124" s="228">
        <v>0.00010000000000000001</v>
      </c>
      <c r="R124" s="228">
        <f>Q124*H124</f>
        <v>0.0024000000000000002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127</v>
      </c>
      <c r="AT124" s="230" t="s">
        <v>122</v>
      </c>
      <c r="AU124" s="230" t="s">
        <v>81</v>
      </c>
      <c r="AY124" s="18" t="s">
        <v>120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79</v>
      </c>
      <c r="BK124" s="231">
        <f>ROUND(I124*H124,2)</f>
        <v>0</v>
      </c>
      <c r="BL124" s="18" t="s">
        <v>127</v>
      </c>
      <c r="BM124" s="230" t="s">
        <v>197</v>
      </c>
    </row>
    <row r="125" s="14" customFormat="1">
      <c r="A125" s="14"/>
      <c r="B125" s="243"/>
      <c r="C125" s="244"/>
      <c r="D125" s="234" t="s">
        <v>132</v>
      </c>
      <c r="E125" s="245" t="s">
        <v>19</v>
      </c>
      <c r="F125" s="246" t="s">
        <v>198</v>
      </c>
      <c r="G125" s="244"/>
      <c r="H125" s="247">
        <v>24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132</v>
      </c>
      <c r="AU125" s="253" t="s">
        <v>81</v>
      </c>
      <c r="AV125" s="14" t="s">
        <v>81</v>
      </c>
      <c r="AW125" s="14" t="s">
        <v>33</v>
      </c>
      <c r="AX125" s="14" t="s">
        <v>71</v>
      </c>
      <c r="AY125" s="253" t="s">
        <v>120</v>
      </c>
    </row>
    <row r="126" s="15" customFormat="1">
      <c r="A126" s="15"/>
      <c r="B126" s="254"/>
      <c r="C126" s="255"/>
      <c r="D126" s="234" t="s">
        <v>132</v>
      </c>
      <c r="E126" s="256" t="s">
        <v>19</v>
      </c>
      <c r="F126" s="257" t="s">
        <v>139</v>
      </c>
      <c r="G126" s="255"/>
      <c r="H126" s="258">
        <v>24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132</v>
      </c>
      <c r="AU126" s="264" t="s">
        <v>81</v>
      </c>
      <c r="AV126" s="15" t="s">
        <v>127</v>
      </c>
      <c r="AW126" s="15" t="s">
        <v>33</v>
      </c>
      <c r="AX126" s="15" t="s">
        <v>79</v>
      </c>
      <c r="AY126" s="264" t="s">
        <v>120</v>
      </c>
    </row>
    <row r="127" s="2" customFormat="1" ht="16.5" customHeight="1">
      <c r="A127" s="39"/>
      <c r="B127" s="40"/>
      <c r="C127" s="268" t="s">
        <v>199</v>
      </c>
      <c r="D127" s="268" t="s">
        <v>184</v>
      </c>
      <c r="E127" s="269" t="s">
        <v>200</v>
      </c>
      <c r="F127" s="270" t="s">
        <v>201</v>
      </c>
      <c r="G127" s="271" t="s">
        <v>169</v>
      </c>
      <c r="H127" s="272">
        <v>27.600000000000001</v>
      </c>
      <c r="I127" s="273"/>
      <c r="J127" s="274">
        <f>ROUND(I127*H127,2)</f>
        <v>0</v>
      </c>
      <c r="K127" s="270" t="s">
        <v>126</v>
      </c>
      <c r="L127" s="275"/>
      <c r="M127" s="276" t="s">
        <v>19</v>
      </c>
      <c r="N127" s="277" t="s">
        <v>42</v>
      </c>
      <c r="O127" s="85"/>
      <c r="P127" s="228">
        <f>O127*H127</f>
        <v>0</v>
      </c>
      <c r="Q127" s="228">
        <v>0.00010000000000000001</v>
      </c>
      <c r="R127" s="228">
        <f>Q127*H127</f>
        <v>0.0027600000000000003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166</v>
      </c>
      <c r="AT127" s="230" t="s">
        <v>184</v>
      </c>
      <c r="AU127" s="230" t="s">
        <v>81</v>
      </c>
      <c r="AY127" s="18" t="s">
        <v>120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79</v>
      </c>
      <c r="BK127" s="231">
        <f>ROUND(I127*H127,2)</f>
        <v>0</v>
      </c>
      <c r="BL127" s="18" t="s">
        <v>127</v>
      </c>
      <c r="BM127" s="230" t="s">
        <v>202</v>
      </c>
    </row>
    <row r="128" s="14" customFormat="1">
      <c r="A128" s="14"/>
      <c r="B128" s="243"/>
      <c r="C128" s="244"/>
      <c r="D128" s="234" t="s">
        <v>132</v>
      </c>
      <c r="E128" s="244"/>
      <c r="F128" s="246" t="s">
        <v>203</v>
      </c>
      <c r="G128" s="244"/>
      <c r="H128" s="247">
        <v>27.600000000000001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132</v>
      </c>
      <c r="AU128" s="253" t="s">
        <v>81</v>
      </c>
      <c r="AV128" s="14" t="s">
        <v>81</v>
      </c>
      <c r="AW128" s="14" t="s">
        <v>4</v>
      </c>
      <c r="AX128" s="14" t="s">
        <v>79</v>
      </c>
      <c r="AY128" s="253" t="s">
        <v>120</v>
      </c>
    </row>
    <row r="129" s="2" customFormat="1" ht="16.5" customHeight="1">
      <c r="A129" s="39"/>
      <c r="B129" s="40"/>
      <c r="C129" s="219" t="s">
        <v>8</v>
      </c>
      <c r="D129" s="219" t="s">
        <v>122</v>
      </c>
      <c r="E129" s="220" t="s">
        <v>204</v>
      </c>
      <c r="F129" s="221" t="s">
        <v>205</v>
      </c>
      <c r="G129" s="222" t="s">
        <v>169</v>
      </c>
      <c r="H129" s="223">
        <v>79.424999999999997</v>
      </c>
      <c r="I129" s="224"/>
      <c r="J129" s="225">
        <f>ROUND(I129*H129,2)</f>
        <v>0</v>
      </c>
      <c r="K129" s="221" t="s">
        <v>126</v>
      </c>
      <c r="L129" s="45"/>
      <c r="M129" s="226" t="s">
        <v>19</v>
      </c>
      <c r="N129" s="227" t="s">
        <v>42</v>
      </c>
      <c r="O129" s="85"/>
      <c r="P129" s="228">
        <f>O129*H129</f>
        <v>0</v>
      </c>
      <c r="Q129" s="228">
        <v>0.00247</v>
      </c>
      <c r="R129" s="228">
        <f>Q129*H129</f>
        <v>0.19617974999999999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127</v>
      </c>
      <c r="AT129" s="230" t="s">
        <v>122</v>
      </c>
      <c r="AU129" s="230" t="s">
        <v>81</v>
      </c>
      <c r="AY129" s="18" t="s">
        <v>120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79</v>
      </c>
      <c r="BK129" s="231">
        <f>ROUND(I129*H129,2)</f>
        <v>0</v>
      </c>
      <c r="BL129" s="18" t="s">
        <v>127</v>
      </c>
      <c r="BM129" s="230" t="s">
        <v>206</v>
      </c>
    </row>
    <row r="130" s="14" customFormat="1">
      <c r="A130" s="14"/>
      <c r="B130" s="243"/>
      <c r="C130" s="244"/>
      <c r="D130" s="234" t="s">
        <v>132</v>
      </c>
      <c r="E130" s="245" t="s">
        <v>19</v>
      </c>
      <c r="F130" s="246" t="s">
        <v>207</v>
      </c>
      <c r="G130" s="244"/>
      <c r="H130" s="247">
        <v>51.975000000000001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132</v>
      </c>
      <c r="AU130" s="253" t="s">
        <v>81</v>
      </c>
      <c r="AV130" s="14" t="s">
        <v>81</v>
      </c>
      <c r="AW130" s="14" t="s">
        <v>33</v>
      </c>
      <c r="AX130" s="14" t="s">
        <v>71</v>
      </c>
      <c r="AY130" s="253" t="s">
        <v>120</v>
      </c>
    </row>
    <row r="131" s="14" customFormat="1">
      <c r="A131" s="14"/>
      <c r="B131" s="243"/>
      <c r="C131" s="244"/>
      <c r="D131" s="234" t="s">
        <v>132</v>
      </c>
      <c r="E131" s="245" t="s">
        <v>19</v>
      </c>
      <c r="F131" s="246" t="s">
        <v>208</v>
      </c>
      <c r="G131" s="244"/>
      <c r="H131" s="247">
        <v>27.449999999999999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132</v>
      </c>
      <c r="AU131" s="253" t="s">
        <v>81</v>
      </c>
      <c r="AV131" s="14" t="s">
        <v>81</v>
      </c>
      <c r="AW131" s="14" t="s">
        <v>33</v>
      </c>
      <c r="AX131" s="14" t="s">
        <v>71</v>
      </c>
      <c r="AY131" s="253" t="s">
        <v>120</v>
      </c>
    </row>
    <row r="132" s="15" customFormat="1">
      <c r="A132" s="15"/>
      <c r="B132" s="254"/>
      <c r="C132" s="255"/>
      <c r="D132" s="234" t="s">
        <v>132</v>
      </c>
      <c r="E132" s="256" t="s">
        <v>19</v>
      </c>
      <c r="F132" s="257" t="s">
        <v>139</v>
      </c>
      <c r="G132" s="255"/>
      <c r="H132" s="258">
        <v>79.424999999999997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132</v>
      </c>
      <c r="AU132" s="264" t="s">
        <v>81</v>
      </c>
      <c r="AV132" s="15" t="s">
        <v>127</v>
      </c>
      <c r="AW132" s="15" t="s">
        <v>33</v>
      </c>
      <c r="AX132" s="15" t="s">
        <v>79</v>
      </c>
      <c r="AY132" s="264" t="s">
        <v>120</v>
      </c>
    </row>
    <row r="133" s="2" customFormat="1" ht="16.5" customHeight="1">
      <c r="A133" s="39"/>
      <c r="B133" s="40"/>
      <c r="C133" s="219" t="s">
        <v>209</v>
      </c>
      <c r="D133" s="219" t="s">
        <v>122</v>
      </c>
      <c r="E133" s="220" t="s">
        <v>210</v>
      </c>
      <c r="F133" s="221" t="s">
        <v>211</v>
      </c>
      <c r="G133" s="222" t="s">
        <v>169</v>
      </c>
      <c r="H133" s="223">
        <v>79.424999999999997</v>
      </c>
      <c r="I133" s="224"/>
      <c r="J133" s="225">
        <f>ROUND(I133*H133,2)</f>
        <v>0</v>
      </c>
      <c r="K133" s="221" t="s">
        <v>126</v>
      </c>
      <c r="L133" s="45"/>
      <c r="M133" s="226" t="s">
        <v>19</v>
      </c>
      <c r="N133" s="227" t="s">
        <v>42</v>
      </c>
      <c r="O133" s="8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127</v>
      </c>
      <c r="AT133" s="230" t="s">
        <v>122</v>
      </c>
      <c r="AU133" s="230" t="s">
        <v>81</v>
      </c>
      <c r="AY133" s="18" t="s">
        <v>120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79</v>
      </c>
      <c r="BK133" s="231">
        <f>ROUND(I133*H133,2)</f>
        <v>0</v>
      </c>
      <c r="BL133" s="18" t="s">
        <v>127</v>
      </c>
      <c r="BM133" s="230" t="s">
        <v>212</v>
      </c>
    </row>
    <row r="134" s="14" customFormat="1">
      <c r="A134" s="14"/>
      <c r="B134" s="243"/>
      <c r="C134" s="244"/>
      <c r="D134" s="234" t="s">
        <v>132</v>
      </c>
      <c r="E134" s="245" t="s">
        <v>19</v>
      </c>
      <c r="F134" s="246" t="s">
        <v>213</v>
      </c>
      <c r="G134" s="244"/>
      <c r="H134" s="247">
        <v>79.424999999999997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132</v>
      </c>
      <c r="AU134" s="253" t="s">
        <v>81</v>
      </c>
      <c r="AV134" s="14" t="s">
        <v>81</v>
      </c>
      <c r="AW134" s="14" t="s">
        <v>33</v>
      </c>
      <c r="AX134" s="14" t="s">
        <v>79</v>
      </c>
      <c r="AY134" s="253" t="s">
        <v>120</v>
      </c>
    </row>
    <row r="135" s="2" customFormat="1" ht="16.5" customHeight="1">
      <c r="A135" s="39"/>
      <c r="B135" s="40"/>
      <c r="C135" s="219" t="s">
        <v>214</v>
      </c>
      <c r="D135" s="219" t="s">
        <v>122</v>
      </c>
      <c r="E135" s="220" t="s">
        <v>215</v>
      </c>
      <c r="F135" s="221" t="s">
        <v>216</v>
      </c>
      <c r="G135" s="222" t="s">
        <v>125</v>
      </c>
      <c r="H135" s="223">
        <v>4.3449999999999998</v>
      </c>
      <c r="I135" s="224"/>
      <c r="J135" s="225">
        <f>ROUND(I135*H135,2)</f>
        <v>0</v>
      </c>
      <c r="K135" s="221" t="s">
        <v>126</v>
      </c>
      <c r="L135" s="45"/>
      <c r="M135" s="226" t="s">
        <v>19</v>
      </c>
      <c r="N135" s="227" t="s">
        <v>42</v>
      </c>
      <c r="O135" s="85"/>
      <c r="P135" s="228">
        <f>O135*H135</f>
        <v>0</v>
      </c>
      <c r="Q135" s="228">
        <v>2.2563399999999998</v>
      </c>
      <c r="R135" s="228">
        <f>Q135*H135</f>
        <v>9.8037972999999994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127</v>
      </c>
      <c r="AT135" s="230" t="s">
        <v>122</v>
      </c>
      <c r="AU135" s="230" t="s">
        <v>81</v>
      </c>
      <c r="AY135" s="18" t="s">
        <v>120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79</v>
      </c>
      <c r="BK135" s="231">
        <f>ROUND(I135*H135,2)</f>
        <v>0</v>
      </c>
      <c r="BL135" s="18" t="s">
        <v>127</v>
      </c>
      <c r="BM135" s="230" t="s">
        <v>217</v>
      </c>
    </row>
    <row r="136" s="14" customFormat="1">
      <c r="A136" s="14"/>
      <c r="B136" s="243"/>
      <c r="C136" s="244"/>
      <c r="D136" s="234" t="s">
        <v>132</v>
      </c>
      <c r="E136" s="245" t="s">
        <v>19</v>
      </c>
      <c r="F136" s="246" t="s">
        <v>218</v>
      </c>
      <c r="G136" s="244"/>
      <c r="H136" s="247">
        <v>4.3449999999999998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132</v>
      </c>
      <c r="AU136" s="253" t="s">
        <v>81</v>
      </c>
      <c r="AV136" s="14" t="s">
        <v>81</v>
      </c>
      <c r="AW136" s="14" t="s">
        <v>33</v>
      </c>
      <c r="AX136" s="14" t="s">
        <v>71</v>
      </c>
      <c r="AY136" s="253" t="s">
        <v>120</v>
      </c>
    </row>
    <row r="137" s="15" customFormat="1">
      <c r="A137" s="15"/>
      <c r="B137" s="254"/>
      <c r="C137" s="255"/>
      <c r="D137" s="234" t="s">
        <v>132</v>
      </c>
      <c r="E137" s="256" t="s">
        <v>19</v>
      </c>
      <c r="F137" s="257" t="s">
        <v>139</v>
      </c>
      <c r="G137" s="255"/>
      <c r="H137" s="258">
        <v>4.3449999999999998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132</v>
      </c>
      <c r="AU137" s="264" t="s">
        <v>81</v>
      </c>
      <c r="AV137" s="15" t="s">
        <v>127</v>
      </c>
      <c r="AW137" s="15" t="s">
        <v>33</v>
      </c>
      <c r="AX137" s="15" t="s">
        <v>79</v>
      </c>
      <c r="AY137" s="264" t="s">
        <v>120</v>
      </c>
    </row>
    <row r="138" s="2" customFormat="1" ht="16.5" customHeight="1">
      <c r="A138" s="39"/>
      <c r="B138" s="40"/>
      <c r="C138" s="219" t="s">
        <v>219</v>
      </c>
      <c r="D138" s="219" t="s">
        <v>122</v>
      </c>
      <c r="E138" s="220" t="s">
        <v>220</v>
      </c>
      <c r="F138" s="221" t="s">
        <v>221</v>
      </c>
      <c r="G138" s="222" t="s">
        <v>125</v>
      </c>
      <c r="H138" s="223">
        <v>44.274999999999999</v>
      </c>
      <c r="I138" s="224"/>
      <c r="J138" s="225">
        <f>ROUND(I138*H138,2)</f>
        <v>0</v>
      </c>
      <c r="K138" s="221" t="s">
        <v>126</v>
      </c>
      <c r="L138" s="45"/>
      <c r="M138" s="226" t="s">
        <v>19</v>
      </c>
      <c r="N138" s="227" t="s">
        <v>42</v>
      </c>
      <c r="O138" s="85"/>
      <c r="P138" s="228">
        <f>O138*H138</f>
        <v>0</v>
      </c>
      <c r="Q138" s="228">
        <v>2.45329</v>
      </c>
      <c r="R138" s="228">
        <f>Q138*H138</f>
        <v>108.61941474999999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127</v>
      </c>
      <c r="AT138" s="230" t="s">
        <v>122</v>
      </c>
      <c r="AU138" s="230" t="s">
        <v>81</v>
      </c>
      <c r="AY138" s="18" t="s">
        <v>120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79</v>
      </c>
      <c r="BK138" s="231">
        <f>ROUND(I138*H138,2)</f>
        <v>0</v>
      </c>
      <c r="BL138" s="18" t="s">
        <v>127</v>
      </c>
      <c r="BM138" s="230" t="s">
        <v>222</v>
      </c>
    </row>
    <row r="139" s="2" customFormat="1">
      <c r="A139" s="39"/>
      <c r="B139" s="40"/>
      <c r="C139" s="41"/>
      <c r="D139" s="234" t="s">
        <v>144</v>
      </c>
      <c r="E139" s="41"/>
      <c r="F139" s="265" t="s">
        <v>223</v>
      </c>
      <c r="G139" s="41"/>
      <c r="H139" s="41"/>
      <c r="I139" s="137"/>
      <c r="J139" s="41"/>
      <c r="K139" s="41"/>
      <c r="L139" s="45"/>
      <c r="M139" s="266"/>
      <c r="N139" s="26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81</v>
      </c>
    </row>
    <row r="140" s="14" customFormat="1">
      <c r="A140" s="14"/>
      <c r="B140" s="243"/>
      <c r="C140" s="244"/>
      <c r="D140" s="234" t="s">
        <v>132</v>
      </c>
      <c r="E140" s="245" t="s">
        <v>19</v>
      </c>
      <c r="F140" s="246" t="s">
        <v>224</v>
      </c>
      <c r="G140" s="244"/>
      <c r="H140" s="247">
        <v>44.274999999999999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132</v>
      </c>
      <c r="AU140" s="253" t="s">
        <v>81</v>
      </c>
      <c r="AV140" s="14" t="s">
        <v>81</v>
      </c>
      <c r="AW140" s="14" t="s">
        <v>33</v>
      </c>
      <c r="AX140" s="14" t="s">
        <v>71</v>
      </c>
      <c r="AY140" s="253" t="s">
        <v>120</v>
      </c>
    </row>
    <row r="141" s="15" customFormat="1">
      <c r="A141" s="15"/>
      <c r="B141" s="254"/>
      <c r="C141" s="255"/>
      <c r="D141" s="234" t="s">
        <v>132</v>
      </c>
      <c r="E141" s="256" t="s">
        <v>19</v>
      </c>
      <c r="F141" s="257" t="s">
        <v>139</v>
      </c>
      <c r="G141" s="255"/>
      <c r="H141" s="258">
        <v>44.274999999999999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132</v>
      </c>
      <c r="AU141" s="264" t="s">
        <v>81</v>
      </c>
      <c r="AV141" s="15" t="s">
        <v>127</v>
      </c>
      <c r="AW141" s="15" t="s">
        <v>33</v>
      </c>
      <c r="AX141" s="15" t="s">
        <v>79</v>
      </c>
      <c r="AY141" s="264" t="s">
        <v>120</v>
      </c>
    </row>
    <row r="142" s="2" customFormat="1" ht="16.5" customHeight="1">
      <c r="A142" s="39"/>
      <c r="B142" s="40"/>
      <c r="C142" s="219" t="s">
        <v>225</v>
      </c>
      <c r="D142" s="219" t="s">
        <v>122</v>
      </c>
      <c r="E142" s="220" t="s">
        <v>226</v>
      </c>
      <c r="F142" s="221" t="s">
        <v>227</v>
      </c>
      <c r="G142" s="222" t="s">
        <v>159</v>
      </c>
      <c r="H142" s="223">
        <v>7.9370000000000003</v>
      </c>
      <c r="I142" s="224"/>
      <c r="J142" s="225">
        <f>ROUND(I142*H142,2)</f>
        <v>0</v>
      </c>
      <c r="K142" s="221" t="s">
        <v>126</v>
      </c>
      <c r="L142" s="45"/>
      <c r="M142" s="226" t="s">
        <v>19</v>
      </c>
      <c r="N142" s="227" t="s">
        <v>42</v>
      </c>
      <c r="O142" s="85"/>
      <c r="P142" s="228">
        <f>O142*H142</f>
        <v>0</v>
      </c>
      <c r="Q142" s="228">
        <v>1.0601700000000001</v>
      </c>
      <c r="R142" s="228">
        <f>Q142*H142</f>
        <v>8.4145692900000011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127</v>
      </c>
      <c r="AT142" s="230" t="s">
        <v>122</v>
      </c>
      <c r="AU142" s="230" t="s">
        <v>81</v>
      </c>
      <c r="AY142" s="18" t="s">
        <v>120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79</v>
      </c>
      <c r="BK142" s="231">
        <f>ROUND(I142*H142,2)</f>
        <v>0</v>
      </c>
      <c r="BL142" s="18" t="s">
        <v>127</v>
      </c>
      <c r="BM142" s="230" t="s">
        <v>228</v>
      </c>
    </row>
    <row r="143" s="2" customFormat="1" ht="16.5" customHeight="1">
      <c r="A143" s="39"/>
      <c r="B143" s="40"/>
      <c r="C143" s="268" t="s">
        <v>229</v>
      </c>
      <c r="D143" s="268" t="s">
        <v>184</v>
      </c>
      <c r="E143" s="269" t="s">
        <v>230</v>
      </c>
      <c r="F143" s="270" t="s">
        <v>231</v>
      </c>
      <c r="G143" s="271" t="s">
        <v>159</v>
      </c>
      <c r="H143" s="272">
        <v>0.056000000000000001</v>
      </c>
      <c r="I143" s="273"/>
      <c r="J143" s="274">
        <f>ROUND(I143*H143,2)</f>
        <v>0</v>
      </c>
      <c r="K143" s="270" t="s">
        <v>126</v>
      </c>
      <c r="L143" s="275"/>
      <c r="M143" s="276" t="s">
        <v>19</v>
      </c>
      <c r="N143" s="277" t="s">
        <v>42</v>
      </c>
      <c r="O143" s="85"/>
      <c r="P143" s="228">
        <f>O143*H143</f>
        <v>0</v>
      </c>
      <c r="Q143" s="228">
        <v>1</v>
      </c>
      <c r="R143" s="228">
        <f>Q143*H143</f>
        <v>0.056000000000000001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166</v>
      </c>
      <c r="AT143" s="230" t="s">
        <v>184</v>
      </c>
      <c r="AU143" s="230" t="s">
        <v>81</v>
      </c>
      <c r="AY143" s="18" t="s">
        <v>120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79</v>
      </c>
      <c r="BK143" s="231">
        <f>ROUND(I143*H143,2)</f>
        <v>0</v>
      </c>
      <c r="BL143" s="18" t="s">
        <v>127</v>
      </c>
      <c r="BM143" s="230" t="s">
        <v>232</v>
      </c>
    </row>
    <row r="144" s="14" customFormat="1">
      <c r="A144" s="14"/>
      <c r="B144" s="243"/>
      <c r="C144" s="244"/>
      <c r="D144" s="234" t="s">
        <v>132</v>
      </c>
      <c r="E144" s="245" t="s">
        <v>19</v>
      </c>
      <c r="F144" s="246" t="s">
        <v>233</v>
      </c>
      <c r="G144" s="244"/>
      <c r="H144" s="247">
        <v>0.056000000000000001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132</v>
      </c>
      <c r="AU144" s="253" t="s">
        <v>81</v>
      </c>
      <c r="AV144" s="14" t="s">
        <v>81</v>
      </c>
      <c r="AW144" s="14" t="s">
        <v>33</v>
      </c>
      <c r="AX144" s="14" t="s">
        <v>71</v>
      </c>
      <c r="AY144" s="253" t="s">
        <v>120</v>
      </c>
    </row>
    <row r="145" s="15" customFormat="1">
      <c r="A145" s="15"/>
      <c r="B145" s="254"/>
      <c r="C145" s="255"/>
      <c r="D145" s="234" t="s">
        <v>132</v>
      </c>
      <c r="E145" s="256" t="s">
        <v>19</v>
      </c>
      <c r="F145" s="257" t="s">
        <v>139</v>
      </c>
      <c r="G145" s="255"/>
      <c r="H145" s="258">
        <v>0.056000000000000001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132</v>
      </c>
      <c r="AU145" s="264" t="s">
        <v>81</v>
      </c>
      <c r="AV145" s="15" t="s">
        <v>127</v>
      </c>
      <c r="AW145" s="15" t="s">
        <v>33</v>
      </c>
      <c r="AX145" s="15" t="s">
        <v>79</v>
      </c>
      <c r="AY145" s="264" t="s">
        <v>120</v>
      </c>
    </row>
    <row r="146" s="2" customFormat="1" ht="16.5" customHeight="1">
      <c r="A146" s="39"/>
      <c r="B146" s="40"/>
      <c r="C146" s="268" t="s">
        <v>7</v>
      </c>
      <c r="D146" s="268" t="s">
        <v>184</v>
      </c>
      <c r="E146" s="269" t="s">
        <v>234</v>
      </c>
      <c r="F146" s="270" t="s">
        <v>235</v>
      </c>
      <c r="G146" s="271" t="s">
        <v>159</v>
      </c>
      <c r="H146" s="272">
        <v>0.128</v>
      </c>
      <c r="I146" s="273"/>
      <c r="J146" s="274">
        <f>ROUND(I146*H146,2)</f>
        <v>0</v>
      </c>
      <c r="K146" s="270" t="s">
        <v>126</v>
      </c>
      <c r="L146" s="275"/>
      <c r="M146" s="276" t="s">
        <v>19</v>
      </c>
      <c r="N146" s="277" t="s">
        <v>42</v>
      </c>
      <c r="O146" s="85"/>
      <c r="P146" s="228">
        <f>O146*H146</f>
        <v>0</v>
      </c>
      <c r="Q146" s="228">
        <v>1</v>
      </c>
      <c r="R146" s="228">
        <f>Q146*H146</f>
        <v>0.128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166</v>
      </c>
      <c r="AT146" s="230" t="s">
        <v>184</v>
      </c>
      <c r="AU146" s="230" t="s">
        <v>81</v>
      </c>
      <c r="AY146" s="18" t="s">
        <v>120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79</v>
      </c>
      <c r="BK146" s="231">
        <f>ROUND(I146*H146,2)</f>
        <v>0</v>
      </c>
      <c r="BL146" s="18" t="s">
        <v>127</v>
      </c>
      <c r="BM146" s="230" t="s">
        <v>236</v>
      </c>
    </row>
    <row r="147" s="14" customFormat="1">
      <c r="A147" s="14"/>
      <c r="B147" s="243"/>
      <c r="C147" s="244"/>
      <c r="D147" s="234" t="s">
        <v>132</v>
      </c>
      <c r="E147" s="245" t="s">
        <v>19</v>
      </c>
      <c r="F147" s="246" t="s">
        <v>237</v>
      </c>
      <c r="G147" s="244"/>
      <c r="H147" s="247">
        <v>0.128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132</v>
      </c>
      <c r="AU147" s="253" t="s">
        <v>81</v>
      </c>
      <c r="AV147" s="14" t="s">
        <v>81</v>
      </c>
      <c r="AW147" s="14" t="s">
        <v>33</v>
      </c>
      <c r="AX147" s="14" t="s">
        <v>71</v>
      </c>
      <c r="AY147" s="253" t="s">
        <v>120</v>
      </c>
    </row>
    <row r="148" s="15" customFormat="1">
      <c r="A148" s="15"/>
      <c r="B148" s="254"/>
      <c r="C148" s="255"/>
      <c r="D148" s="234" t="s">
        <v>132</v>
      </c>
      <c r="E148" s="256" t="s">
        <v>19</v>
      </c>
      <c r="F148" s="257" t="s">
        <v>139</v>
      </c>
      <c r="G148" s="255"/>
      <c r="H148" s="258">
        <v>0.128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132</v>
      </c>
      <c r="AU148" s="264" t="s">
        <v>81</v>
      </c>
      <c r="AV148" s="15" t="s">
        <v>127</v>
      </c>
      <c r="AW148" s="15" t="s">
        <v>33</v>
      </c>
      <c r="AX148" s="15" t="s">
        <v>79</v>
      </c>
      <c r="AY148" s="264" t="s">
        <v>120</v>
      </c>
    </row>
    <row r="149" s="2" customFormat="1" ht="16.5" customHeight="1">
      <c r="A149" s="39"/>
      <c r="B149" s="40"/>
      <c r="C149" s="268" t="s">
        <v>238</v>
      </c>
      <c r="D149" s="268" t="s">
        <v>184</v>
      </c>
      <c r="E149" s="269" t="s">
        <v>239</v>
      </c>
      <c r="F149" s="270" t="s">
        <v>240</v>
      </c>
      <c r="G149" s="271" t="s">
        <v>159</v>
      </c>
      <c r="H149" s="272">
        <v>0.16800000000000001</v>
      </c>
      <c r="I149" s="273"/>
      <c r="J149" s="274">
        <f>ROUND(I149*H149,2)</f>
        <v>0</v>
      </c>
      <c r="K149" s="270" t="s">
        <v>126</v>
      </c>
      <c r="L149" s="275"/>
      <c r="M149" s="276" t="s">
        <v>19</v>
      </c>
      <c r="N149" s="277" t="s">
        <v>42</v>
      </c>
      <c r="O149" s="85"/>
      <c r="P149" s="228">
        <f>O149*H149</f>
        <v>0</v>
      </c>
      <c r="Q149" s="228">
        <v>1</v>
      </c>
      <c r="R149" s="228">
        <f>Q149*H149</f>
        <v>0.16800000000000001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166</v>
      </c>
      <c r="AT149" s="230" t="s">
        <v>184</v>
      </c>
      <c r="AU149" s="230" t="s">
        <v>81</v>
      </c>
      <c r="AY149" s="18" t="s">
        <v>120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79</v>
      </c>
      <c r="BK149" s="231">
        <f>ROUND(I149*H149,2)</f>
        <v>0</v>
      </c>
      <c r="BL149" s="18" t="s">
        <v>127</v>
      </c>
      <c r="BM149" s="230" t="s">
        <v>241</v>
      </c>
    </row>
    <row r="150" s="14" customFormat="1">
      <c r="A150" s="14"/>
      <c r="B150" s="243"/>
      <c r="C150" s="244"/>
      <c r="D150" s="234" t="s">
        <v>132</v>
      </c>
      <c r="E150" s="245" t="s">
        <v>19</v>
      </c>
      <c r="F150" s="246" t="s">
        <v>242</v>
      </c>
      <c r="G150" s="244"/>
      <c r="H150" s="247">
        <v>0.16800000000000001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132</v>
      </c>
      <c r="AU150" s="253" t="s">
        <v>81</v>
      </c>
      <c r="AV150" s="14" t="s">
        <v>81</v>
      </c>
      <c r="AW150" s="14" t="s">
        <v>33</v>
      </c>
      <c r="AX150" s="14" t="s">
        <v>71</v>
      </c>
      <c r="AY150" s="253" t="s">
        <v>120</v>
      </c>
    </row>
    <row r="151" s="15" customFormat="1">
      <c r="A151" s="15"/>
      <c r="B151" s="254"/>
      <c r="C151" s="255"/>
      <c r="D151" s="234" t="s">
        <v>132</v>
      </c>
      <c r="E151" s="256" t="s">
        <v>19</v>
      </c>
      <c r="F151" s="257" t="s">
        <v>139</v>
      </c>
      <c r="G151" s="255"/>
      <c r="H151" s="258">
        <v>0.16800000000000001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132</v>
      </c>
      <c r="AU151" s="264" t="s">
        <v>81</v>
      </c>
      <c r="AV151" s="15" t="s">
        <v>127</v>
      </c>
      <c r="AW151" s="15" t="s">
        <v>33</v>
      </c>
      <c r="AX151" s="15" t="s">
        <v>79</v>
      </c>
      <c r="AY151" s="264" t="s">
        <v>120</v>
      </c>
    </row>
    <row r="152" s="2" customFormat="1" ht="16.5" customHeight="1">
      <c r="A152" s="39"/>
      <c r="B152" s="40"/>
      <c r="C152" s="268" t="s">
        <v>243</v>
      </c>
      <c r="D152" s="268" t="s">
        <v>184</v>
      </c>
      <c r="E152" s="269" t="s">
        <v>244</v>
      </c>
      <c r="F152" s="270" t="s">
        <v>245</v>
      </c>
      <c r="G152" s="271" t="s">
        <v>159</v>
      </c>
      <c r="H152" s="272">
        <v>0.73399999999999999</v>
      </c>
      <c r="I152" s="273"/>
      <c r="J152" s="274">
        <f>ROUND(I152*H152,2)</f>
        <v>0</v>
      </c>
      <c r="K152" s="270" t="s">
        <v>126</v>
      </c>
      <c r="L152" s="275"/>
      <c r="M152" s="276" t="s">
        <v>19</v>
      </c>
      <c r="N152" s="277" t="s">
        <v>42</v>
      </c>
      <c r="O152" s="85"/>
      <c r="P152" s="228">
        <f>O152*H152</f>
        <v>0</v>
      </c>
      <c r="Q152" s="228">
        <v>1</v>
      </c>
      <c r="R152" s="228">
        <f>Q152*H152</f>
        <v>0.73399999999999999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166</v>
      </c>
      <c r="AT152" s="230" t="s">
        <v>184</v>
      </c>
      <c r="AU152" s="230" t="s">
        <v>81</v>
      </c>
      <c r="AY152" s="18" t="s">
        <v>120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79</v>
      </c>
      <c r="BK152" s="231">
        <f>ROUND(I152*H152,2)</f>
        <v>0</v>
      </c>
      <c r="BL152" s="18" t="s">
        <v>127</v>
      </c>
      <c r="BM152" s="230" t="s">
        <v>246</v>
      </c>
    </row>
    <row r="153" s="14" customFormat="1">
      <c r="A153" s="14"/>
      <c r="B153" s="243"/>
      <c r="C153" s="244"/>
      <c r="D153" s="234" t="s">
        <v>132</v>
      </c>
      <c r="E153" s="245" t="s">
        <v>19</v>
      </c>
      <c r="F153" s="246" t="s">
        <v>247</v>
      </c>
      <c r="G153" s="244"/>
      <c r="H153" s="247">
        <v>0.73399999999999999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132</v>
      </c>
      <c r="AU153" s="253" t="s">
        <v>81</v>
      </c>
      <c r="AV153" s="14" t="s">
        <v>81</v>
      </c>
      <c r="AW153" s="14" t="s">
        <v>33</v>
      </c>
      <c r="AX153" s="14" t="s">
        <v>71</v>
      </c>
      <c r="AY153" s="253" t="s">
        <v>120</v>
      </c>
    </row>
    <row r="154" s="15" customFormat="1">
      <c r="A154" s="15"/>
      <c r="B154" s="254"/>
      <c r="C154" s="255"/>
      <c r="D154" s="234" t="s">
        <v>132</v>
      </c>
      <c r="E154" s="256" t="s">
        <v>19</v>
      </c>
      <c r="F154" s="257" t="s">
        <v>139</v>
      </c>
      <c r="G154" s="255"/>
      <c r="H154" s="258">
        <v>0.73399999999999999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132</v>
      </c>
      <c r="AU154" s="264" t="s">
        <v>81</v>
      </c>
      <c r="AV154" s="15" t="s">
        <v>127</v>
      </c>
      <c r="AW154" s="15" t="s">
        <v>33</v>
      </c>
      <c r="AX154" s="15" t="s">
        <v>79</v>
      </c>
      <c r="AY154" s="264" t="s">
        <v>120</v>
      </c>
    </row>
    <row r="155" s="2" customFormat="1" ht="16.5" customHeight="1">
      <c r="A155" s="39"/>
      <c r="B155" s="40"/>
      <c r="C155" s="268" t="s">
        <v>248</v>
      </c>
      <c r="D155" s="268" t="s">
        <v>184</v>
      </c>
      <c r="E155" s="269" t="s">
        <v>249</v>
      </c>
      <c r="F155" s="270" t="s">
        <v>250</v>
      </c>
      <c r="G155" s="271" t="s">
        <v>159</v>
      </c>
      <c r="H155" s="272">
        <v>5.3570000000000002</v>
      </c>
      <c r="I155" s="273"/>
      <c r="J155" s="274">
        <f>ROUND(I155*H155,2)</f>
        <v>0</v>
      </c>
      <c r="K155" s="270" t="s">
        <v>126</v>
      </c>
      <c r="L155" s="275"/>
      <c r="M155" s="276" t="s">
        <v>19</v>
      </c>
      <c r="N155" s="277" t="s">
        <v>42</v>
      </c>
      <c r="O155" s="85"/>
      <c r="P155" s="228">
        <f>O155*H155</f>
        <v>0</v>
      </c>
      <c r="Q155" s="228">
        <v>1</v>
      </c>
      <c r="R155" s="228">
        <f>Q155*H155</f>
        <v>5.3570000000000002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166</v>
      </c>
      <c r="AT155" s="230" t="s">
        <v>184</v>
      </c>
      <c r="AU155" s="230" t="s">
        <v>81</v>
      </c>
      <c r="AY155" s="18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79</v>
      </c>
      <c r="BK155" s="231">
        <f>ROUND(I155*H155,2)</f>
        <v>0</v>
      </c>
      <c r="BL155" s="18" t="s">
        <v>127</v>
      </c>
      <c r="BM155" s="230" t="s">
        <v>251</v>
      </c>
    </row>
    <row r="156" s="14" customFormat="1">
      <c r="A156" s="14"/>
      <c r="B156" s="243"/>
      <c r="C156" s="244"/>
      <c r="D156" s="234" t="s">
        <v>132</v>
      </c>
      <c r="E156" s="245" t="s">
        <v>19</v>
      </c>
      <c r="F156" s="246" t="s">
        <v>252</v>
      </c>
      <c r="G156" s="244"/>
      <c r="H156" s="247">
        <v>5.3570000000000002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132</v>
      </c>
      <c r="AU156" s="253" t="s">
        <v>81</v>
      </c>
      <c r="AV156" s="14" t="s">
        <v>81</v>
      </c>
      <c r="AW156" s="14" t="s">
        <v>33</v>
      </c>
      <c r="AX156" s="14" t="s">
        <v>71</v>
      </c>
      <c r="AY156" s="253" t="s">
        <v>120</v>
      </c>
    </row>
    <row r="157" s="15" customFormat="1">
      <c r="A157" s="15"/>
      <c r="B157" s="254"/>
      <c r="C157" s="255"/>
      <c r="D157" s="234" t="s">
        <v>132</v>
      </c>
      <c r="E157" s="256" t="s">
        <v>19</v>
      </c>
      <c r="F157" s="257" t="s">
        <v>139</v>
      </c>
      <c r="G157" s="255"/>
      <c r="H157" s="258">
        <v>5.3570000000000002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132</v>
      </c>
      <c r="AU157" s="264" t="s">
        <v>81</v>
      </c>
      <c r="AV157" s="15" t="s">
        <v>127</v>
      </c>
      <c r="AW157" s="15" t="s">
        <v>33</v>
      </c>
      <c r="AX157" s="15" t="s">
        <v>79</v>
      </c>
      <c r="AY157" s="264" t="s">
        <v>120</v>
      </c>
    </row>
    <row r="158" s="2" customFormat="1" ht="16.5" customHeight="1">
      <c r="A158" s="39"/>
      <c r="B158" s="40"/>
      <c r="C158" s="268" t="s">
        <v>253</v>
      </c>
      <c r="D158" s="268" t="s">
        <v>184</v>
      </c>
      <c r="E158" s="269" t="s">
        <v>254</v>
      </c>
      <c r="F158" s="270" t="s">
        <v>255</v>
      </c>
      <c r="G158" s="271" t="s">
        <v>159</v>
      </c>
      <c r="H158" s="272">
        <v>0.34799999999999998</v>
      </c>
      <c r="I158" s="273"/>
      <c r="J158" s="274">
        <f>ROUND(I158*H158,2)</f>
        <v>0</v>
      </c>
      <c r="K158" s="270" t="s">
        <v>126</v>
      </c>
      <c r="L158" s="275"/>
      <c r="M158" s="276" t="s">
        <v>19</v>
      </c>
      <c r="N158" s="277" t="s">
        <v>42</v>
      </c>
      <c r="O158" s="85"/>
      <c r="P158" s="228">
        <f>O158*H158</f>
        <v>0</v>
      </c>
      <c r="Q158" s="228">
        <v>1</v>
      </c>
      <c r="R158" s="228">
        <f>Q158*H158</f>
        <v>0.34799999999999998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166</v>
      </c>
      <c r="AT158" s="230" t="s">
        <v>184</v>
      </c>
      <c r="AU158" s="230" t="s">
        <v>81</v>
      </c>
      <c r="AY158" s="18" t="s">
        <v>120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79</v>
      </c>
      <c r="BK158" s="231">
        <f>ROUND(I158*H158,2)</f>
        <v>0</v>
      </c>
      <c r="BL158" s="18" t="s">
        <v>127</v>
      </c>
      <c r="BM158" s="230" t="s">
        <v>256</v>
      </c>
    </row>
    <row r="159" s="14" customFormat="1">
      <c r="A159" s="14"/>
      <c r="B159" s="243"/>
      <c r="C159" s="244"/>
      <c r="D159" s="234" t="s">
        <v>132</v>
      </c>
      <c r="E159" s="245" t="s">
        <v>19</v>
      </c>
      <c r="F159" s="246" t="s">
        <v>257</v>
      </c>
      <c r="G159" s="244"/>
      <c r="H159" s="247">
        <v>0.34799999999999998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132</v>
      </c>
      <c r="AU159" s="253" t="s">
        <v>81</v>
      </c>
      <c r="AV159" s="14" t="s">
        <v>81</v>
      </c>
      <c r="AW159" s="14" t="s">
        <v>33</v>
      </c>
      <c r="AX159" s="14" t="s">
        <v>71</v>
      </c>
      <c r="AY159" s="253" t="s">
        <v>120</v>
      </c>
    </row>
    <row r="160" s="15" customFormat="1">
      <c r="A160" s="15"/>
      <c r="B160" s="254"/>
      <c r="C160" s="255"/>
      <c r="D160" s="234" t="s">
        <v>132</v>
      </c>
      <c r="E160" s="256" t="s">
        <v>19</v>
      </c>
      <c r="F160" s="257" t="s">
        <v>139</v>
      </c>
      <c r="G160" s="255"/>
      <c r="H160" s="258">
        <v>0.34799999999999998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132</v>
      </c>
      <c r="AU160" s="264" t="s">
        <v>81</v>
      </c>
      <c r="AV160" s="15" t="s">
        <v>127</v>
      </c>
      <c r="AW160" s="15" t="s">
        <v>33</v>
      </c>
      <c r="AX160" s="15" t="s">
        <v>79</v>
      </c>
      <c r="AY160" s="264" t="s">
        <v>120</v>
      </c>
    </row>
    <row r="161" s="2" customFormat="1" ht="16.5" customHeight="1">
      <c r="A161" s="39"/>
      <c r="B161" s="40"/>
      <c r="C161" s="268" t="s">
        <v>258</v>
      </c>
      <c r="D161" s="268" t="s">
        <v>184</v>
      </c>
      <c r="E161" s="269" t="s">
        <v>259</v>
      </c>
      <c r="F161" s="270" t="s">
        <v>260</v>
      </c>
      <c r="G161" s="271" t="s">
        <v>159</v>
      </c>
      <c r="H161" s="272">
        <v>1.1459999999999999</v>
      </c>
      <c r="I161" s="273"/>
      <c r="J161" s="274">
        <f>ROUND(I161*H161,2)</f>
        <v>0</v>
      </c>
      <c r="K161" s="270" t="s">
        <v>126</v>
      </c>
      <c r="L161" s="275"/>
      <c r="M161" s="276" t="s">
        <v>19</v>
      </c>
      <c r="N161" s="277" t="s">
        <v>42</v>
      </c>
      <c r="O161" s="85"/>
      <c r="P161" s="228">
        <f>O161*H161</f>
        <v>0</v>
      </c>
      <c r="Q161" s="228">
        <v>1</v>
      </c>
      <c r="R161" s="228">
        <f>Q161*H161</f>
        <v>1.1459999999999999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166</v>
      </c>
      <c r="AT161" s="230" t="s">
        <v>184</v>
      </c>
      <c r="AU161" s="230" t="s">
        <v>81</v>
      </c>
      <c r="AY161" s="18" t="s">
        <v>120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79</v>
      </c>
      <c r="BK161" s="231">
        <f>ROUND(I161*H161,2)</f>
        <v>0</v>
      </c>
      <c r="BL161" s="18" t="s">
        <v>127</v>
      </c>
      <c r="BM161" s="230" t="s">
        <v>261</v>
      </c>
    </row>
    <row r="162" s="14" customFormat="1">
      <c r="A162" s="14"/>
      <c r="B162" s="243"/>
      <c r="C162" s="244"/>
      <c r="D162" s="234" t="s">
        <v>132</v>
      </c>
      <c r="E162" s="245" t="s">
        <v>19</v>
      </c>
      <c r="F162" s="246" t="s">
        <v>262</v>
      </c>
      <c r="G162" s="244"/>
      <c r="H162" s="247">
        <v>1.1459999999999999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132</v>
      </c>
      <c r="AU162" s="253" t="s">
        <v>81</v>
      </c>
      <c r="AV162" s="14" t="s">
        <v>81</v>
      </c>
      <c r="AW162" s="14" t="s">
        <v>33</v>
      </c>
      <c r="AX162" s="14" t="s">
        <v>71</v>
      </c>
      <c r="AY162" s="253" t="s">
        <v>120</v>
      </c>
    </row>
    <row r="163" s="15" customFormat="1">
      <c r="A163" s="15"/>
      <c r="B163" s="254"/>
      <c r="C163" s="255"/>
      <c r="D163" s="234" t="s">
        <v>132</v>
      </c>
      <c r="E163" s="256" t="s">
        <v>19</v>
      </c>
      <c r="F163" s="257" t="s">
        <v>139</v>
      </c>
      <c r="G163" s="255"/>
      <c r="H163" s="258">
        <v>1.1459999999999999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132</v>
      </c>
      <c r="AU163" s="264" t="s">
        <v>81</v>
      </c>
      <c r="AV163" s="15" t="s">
        <v>127</v>
      </c>
      <c r="AW163" s="15" t="s">
        <v>33</v>
      </c>
      <c r="AX163" s="15" t="s">
        <v>79</v>
      </c>
      <c r="AY163" s="264" t="s">
        <v>120</v>
      </c>
    </row>
    <row r="164" s="12" customFormat="1" ht="22.8" customHeight="1">
      <c r="A164" s="12"/>
      <c r="B164" s="203"/>
      <c r="C164" s="204"/>
      <c r="D164" s="205" t="s">
        <v>70</v>
      </c>
      <c r="E164" s="217" t="s">
        <v>140</v>
      </c>
      <c r="F164" s="217" t="s">
        <v>263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SUM(P165:P183)</f>
        <v>0</v>
      </c>
      <c r="Q164" s="211"/>
      <c r="R164" s="212">
        <f>SUM(R165:R183)</f>
        <v>183.05880699999997</v>
      </c>
      <c r="S164" s="211"/>
      <c r="T164" s="213">
        <f>SUM(T165:T183)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79</v>
      </c>
      <c r="AT164" s="215" t="s">
        <v>70</v>
      </c>
      <c r="AU164" s="215" t="s">
        <v>79</v>
      </c>
      <c r="AY164" s="214" t="s">
        <v>120</v>
      </c>
      <c r="BK164" s="216">
        <f>SUM(BK165:BK183)</f>
        <v>0</v>
      </c>
    </row>
    <row r="165" s="2" customFormat="1" ht="21.75" customHeight="1">
      <c r="A165" s="39"/>
      <c r="B165" s="40"/>
      <c r="C165" s="219" t="s">
        <v>264</v>
      </c>
      <c r="D165" s="219" t="s">
        <v>122</v>
      </c>
      <c r="E165" s="220" t="s">
        <v>265</v>
      </c>
      <c r="F165" s="221" t="s">
        <v>266</v>
      </c>
      <c r="G165" s="222" t="s">
        <v>125</v>
      </c>
      <c r="H165" s="223">
        <v>16.5</v>
      </c>
      <c r="I165" s="224"/>
      <c r="J165" s="225">
        <f>ROUND(I165*H165,2)</f>
        <v>0</v>
      </c>
      <c r="K165" s="221" t="s">
        <v>126</v>
      </c>
      <c r="L165" s="45"/>
      <c r="M165" s="226" t="s">
        <v>19</v>
      </c>
      <c r="N165" s="227" t="s">
        <v>42</v>
      </c>
      <c r="O165" s="85"/>
      <c r="P165" s="228">
        <f>O165*H165</f>
        <v>0</v>
      </c>
      <c r="Q165" s="228">
        <v>2.8969299999999998</v>
      </c>
      <c r="R165" s="228">
        <f>Q165*H165</f>
        <v>47.799344999999995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127</v>
      </c>
      <c r="AT165" s="230" t="s">
        <v>122</v>
      </c>
      <c r="AU165" s="230" t="s">
        <v>81</v>
      </c>
      <c r="AY165" s="18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79</v>
      </c>
      <c r="BK165" s="231">
        <f>ROUND(I165*H165,2)</f>
        <v>0</v>
      </c>
      <c r="BL165" s="18" t="s">
        <v>127</v>
      </c>
      <c r="BM165" s="230" t="s">
        <v>267</v>
      </c>
    </row>
    <row r="166" s="14" customFormat="1">
      <c r="A166" s="14"/>
      <c r="B166" s="243"/>
      <c r="C166" s="244"/>
      <c r="D166" s="234" t="s">
        <v>132</v>
      </c>
      <c r="E166" s="245" t="s">
        <v>19</v>
      </c>
      <c r="F166" s="246" t="s">
        <v>268</v>
      </c>
      <c r="G166" s="244"/>
      <c r="H166" s="247">
        <v>16.5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132</v>
      </c>
      <c r="AU166" s="253" t="s">
        <v>81</v>
      </c>
      <c r="AV166" s="14" t="s">
        <v>81</v>
      </c>
      <c r="AW166" s="14" t="s">
        <v>33</v>
      </c>
      <c r="AX166" s="14" t="s">
        <v>71</v>
      </c>
      <c r="AY166" s="253" t="s">
        <v>120</v>
      </c>
    </row>
    <row r="167" s="15" customFormat="1">
      <c r="A167" s="15"/>
      <c r="B167" s="254"/>
      <c r="C167" s="255"/>
      <c r="D167" s="234" t="s">
        <v>132</v>
      </c>
      <c r="E167" s="256" t="s">
        <v>19</v>
      </c>
      <c r="F167" s="257" t="s">
        <v>139</v>
      </c>
      <c r="G167" s="255"/>
      <c r="H167" s="258">
        <v>16.5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132</v>
      </c>
      <c r="AU167" s="264" t="s">
        <v>81</v>
      </c>
      <c r="AV167" s="15" t="s">
        <v>127</v>
      </c>
      <c r="AW167" s="15" t="s">
        <v>33</v>
      </c>
      <c r="AX167" s="15" t="s">
        <v>79</v>
      </c>
      <c r="AY167" s="264" t="s">
        <v>120</v>
      </c>
    </row>
    <row r="168" s="2" customFormat="1" ht="16.5" customHeight="1">
      <c r="A168" s="39"/>
      <c r="B168" s="40"/>
      <c r="C168" s="219" t="s">
        <v>269</v>
      </c>
      <c r="D168" s="219" t="s">
        <v>122</v>
      </c>
      <c r="E168" s="220" t="s">
        <v>270</v>
      </c>
      <c r="F168" s="221" t="s">
        <v>271</v>
      </c>
      <c r="G168" s="222" t="s">
        <v>125</v>
      </c>
      <c r="H168" s="223">
        <v>53.600000000000001</v>
      </c>
      <c r="I168" s="224"/>
      <c r="J168" s="225">
        <f>ROUND(I168*H168,2)</f>
        <v>0</v>
      </c>
      <c r="K168" s="221" t="s">
        <v>126</v>
      </c>
      <c r="L168" s="45"/>
      <c r="M168" s="226" t="s">
        <v>19</v>
      </c>
      <c r="N168" s="227" t="s">
        <v>42</v>
      </c>
      <c r="O168" s="85"/>
      <c r="P168" s="228">
        <f>O168*H168</f>
        <v>0</v>
      </c>
      <c r="Q168" s="228">
        <v>2.45329</v>
      </c>
      <c r="R168" s="228">
        <f>Q168*H168</f>
        <v>131.49634399999999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127</v>
      </c>
      <c r="AT168" s="230" t="s">
        <v>122</v>
      </c>
      <c r="AU168" s="230" t="s">
        <v>81</v>
      </c>
      <c r="AY168" s="18" t="s">
        <v>120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79</v>
      </c>
      <c r="BK168" s="231">
        <f>ROUND(I168*H168,2)</f>
        <v>0</v>
      </c>
      <c r="BL168" s="18" t="s">
        <v>127</v>
      </c>
      <c r="BM168" s="230" t="s">
        <v>272</v>
      </c>
    </row>
    <row r="169" s="14" customFormat="1">
      <c r="A169" s="14"/>
      <c r="B169" s="243"/>
      <c r="C169" s="244"/>
      <c r="D169" s="234" t="s">
        <v>132</v>
      </c>
      <c r="E169" s="245" t="s">
        <v>19</v>
      </c>
      <c r="F169" s="246" t="s">
        <v>273</v>
      </c>
      <c r="G169" s="244"/>
      <c r="H169" s="247">
        <v>53.600000000000001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132</v>
      </c>
      <c r="AU169" s="253" t="s">
        <v>81</v>
      </c>
      <c r="AV169" s="14" t="s">
        <v>81</v>
      </c>
      <c r="AW169" s="14" t="s">
        <v>33</v>
      </c>
      <c r="AX169" s="14" t="s">
        <v>71</v>
      </c>
      <c r="AY169" s="253" t="s">
        <v>120</v>
      </c>
    </row>
    <row r="170" s="15" customFormat="1">
      <c r="A170" s="15"/>
      <c r="B170" s="254"/>
      <c r="C170" s="255"/>
      <c r="D170" s="234" t="s">
        <v>132</v>
      </c>
      <c r="E170" s="256" t="s">
        <v>19</v>
      </c>
      <c r="F170" s="257" t="s">
        <v>139</v>
      </c>
      <c r="G170" s="255"/>
      <c r="H170" s="258">
        <v>53.600000000000001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132</v>
      </c>
      <c r="AU170" s="264" t="s">
        <v>81</v>
      </c>
      <c r="AV170" s="15" t="s">
        <v>127</v>
      </c>
      <c r="AW170" s="15" t="s">
        <v>33</v>
      </c>
      <c r="AX170" s="15" t="s">
        <v>79</v>
      </c>
      <c r="AY170" s="264" t="s">
        <v>120</v>
      </c>
    </row>
    <row r="171" s="2" customFormat="1" ht="16.5" customHeight="1">
      <c r="A171" s="39"/>
      <c r="B171" s="40"/>
      <c r="C171" s="219" t="s">
        <v>274</v>
      </c>
      <c r="D171" s="219" t="s">
        <v>122</v>
      </c>
      <c r="E171" s="220" t="s">
        <v>275</v>
      </c>
      <c r="F171" s="221" t="s">
        <v>276</v>
      </c>
      <c r="G171" s="222" t="s">
        <v>169</v>
      </c>
      <c r="H171" s="223">
        <v>142.40000000000001</v>
      </c>
      <c r="I171" s="224"/>
      <c r="J171" s="225">
        <f>ROUND(I171*H171,2)</f>
        <v>0</v>
      </c>
      <c r="K171" s="221" t="s">
        <v>126</v>
      </c>
      <c r="L171" s="45"/>
      <c r="M171" s="226" t="s">
        <v>19</v>
      </c>
      <c r="N171" s="227" t="s">
        <v>42</v>
      </c>
      <c r="O171" s="85"/>
      <c r="P171" s="228">
        <f>O171*H171</f>
        <v>0</v>
      </c>
      <c r="Q171" s="228">
        <v>0.0027499999999999998</v>
      </c>
      <c r="R171" s="228">
        <f>Q171*H171</f>
        <v>0.3916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127</v>
      </c>
      <c r="AT171" s="230" t="s">
        <v>122</v>
      </c>
      <c r="AU171" s="230" t="s">
        <v>81</v>
      </c>
      <c r="AY171" s="18" t="s">
        <v>120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79</v>
      </c>
      <c r="BK171" s="231">
        <f>ROUND(I171*H171,2)</f>
        <v>0</v>
      </c>
      <c r="BL171" s="18" t="s">
        <v>127</v>
      </c>
      <c r="BM171" s="230" t="s">
        <v>277</v>
      </c>
    </row>
    <row r="172" s="14" customFormat="1">
      <c r="A172" s="14"/>
      <c r="B172" s="243"/>
      <c r="C172" s="244"/>
      <c r="D172" s="234" t="s">
        <v>132</v>
      </c>
      <c r="E172" s="245" t="s">
        <v>19</v>
      </c>
      <c r="F172" s="246" t="s">
        <v>278</v>
      </c>
      <c r="G172" s="244"/>
      <c r="H172" s="247">
        <v>142.40000000000001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132</v>
      </c>
      <c r="AU172" s="253" t="s">
        <v>81</v>
      </c>
      <c r="AV172" s="14" t="s">
        <v>81</v>
      </c>
      <c r="AW172" s="14" t="s">
        <v>33</v>
      </c>
      <c r="AX172" s="14" t="s">
        <v>71</v>
      </c>
      <c r="AY172" s="253" t="s">
        <v>120</v>
      </c>
    </row>
    <row r="173" s="15" customFormat="1">
      <c r="A173" s="15"/>
      <c r="B173" s="254"/>
      <c r="C173" s="255"/>
      <c r="D173" s="234" t="s">
        <v>132</v>
      </c>
      <c r="E173" s="256" t="s">
        <v>19</v>
      </c>
      <c r="F173" s="257" t="s">
        <v>139</v>
      </c>
      <c r="G173" s="255"/>
      <c r="H173" s="258">
        <v>142.40000000000001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132</v>
      </c>
      <c r="AU173" s="264" t="s">
        <v>81</v>
      </c>
      <c r="AV173" s="15" t="s">
        <v>127</v>
      </c>
      <c r="AW173" s="15" t="s">
        <v>33</v>
      </c>
      <c r="AX173" s="15" t="s">
        <v>79</v>
      </c>
      <c r="AY173" s="264" t="s">
        <v>120</v>
      </c>
    </row>
    <row r="174" s="2" customFormat="1" ht="16.5" customHeight="1">
      <c r="A174" s="39"/>
      <c r="B174" s="40"/>
      <c r="C174" s="219" t="s">
        <v>279</v>
      </c>
      <c r="D174" s="219" t="s">
        <v>122</v>
      </c>
      <c r="E174" s="220" t="s">
        <v>280</v>
      </c>
      <c r="F174" s="221" t="s">
        <v>281</v>
      </c>
      <c r="G174" s="222" t="s">
        <v>169</v>
      </c>
      <c r="H174" s="223">
        <v>142</v>
      </c>
      <c r="I174" s="224"/>
      <c r="J174" s="225">
        <f>ROUND(I174*H174,2)</f>
        <v>0</v>
      </c>
      <c r="K174" s="221" t="s">
        <v>126</v>
      </c>
      <c r="L174" s="45"/>
      <c r="M174" s="226" t="s">
        <v>19</v>
      </c>
      <c r="N174" s="227" t="s">
        <v>42</v>
      </c>
      <c r="O174" s="8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127</v>
      </c>
      <c r="AT174" s="230" t="s">
        <v>122</v>
      </c>
      <c r="AU174" s="230" t="s">
        <v>81</v>
      </c>
      <c r="AY174" s="18" t="s">
        <v>120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79</v>
      </c>
      <c r="BK174" s="231">
        <f>ROUND(I174*H174,2)</f>
        <v>0</v>
      </c>
      <c r="BL174" s="18" t="s">
        <v>127</v>
      </c>
      <c r="BM174" s="230" t="s">
        <v>282</v>
      </c>
    </row>
    <row r="175" s="2" customFormat="1" ht="16.5" customHeight="1">
      <c r="A175" s="39"/>
      <c r="B175" s="40"/>
      <c r="C175" s="219" t="s">
        <v>283</v>
      </c>
      <c r="D175" s="219" t="s">
        <v>122</v>
      </c>
      <c r="E175" s="220" t="s">
        <v>284</v>
      </c>
      <c r="F175" s="221" t="s">
        <v>285</v>
      </c>
      <c r="G175" s="222" t="s">
        <v>125</v>
      </c>
      <c r="H175" s="223">
        <v>1.26</v>
      </c>
      <c r="I175" s="224"/>
      <c r="J175" s="225">
        <f>ROUND(I175*H175,2)</f>
        <v>0</v>
      </c>
      <c r="K175" s="221" t="s">
        <v>126</v>
      </c>
      <c r="L175" s="45"/>
      <c r="M175" s="226" t="s">
        <v>19</v>
      </c>
      <c r="N175" s="227" t="s">
        <v>42</v>
      </c>
      <c r="O175" s="85"/>
      <c r="P175" s="228">
        <f>O175*H175</f>
        <v>0</v>
      </c>
      <c r="Q175" s="228">
        <v>2.4533</v>
      </c>
      <c r="R175" s="228">
        <f>Q175*H175</f>
        <v>3.0911580000000001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127</v>
      </c>
      <c r="AT175" s="230" t="s">
        <v>122</v>
      </c>
      <c r="AU175" s="230" t="s">
        <v>81</v>
      </c>
      <c r="AY175" s="18" t="s">
        <v>120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79</v>
      </c>
      <c r="BK175" s="231">
        <f>ROUND(I175*H175,2)</f>
        <v>0</v>
      </c>
      <c r="BL175" s="18" t="s">
        <v>127</v>
      </c>
      <c r="BM175" s="230" t="s">
        <v>286</v>
      </c>
    </row>
    <row r="176" s="14" customFormat="1">
      <c r="A176" s="14"/>
      <c r="B176" s="243"/>
      <c r="C176" s="244"/>
      <c r="D176" s="234" t="s">
        <v>132</v>
      </c>
      <c r="E176" s="245" t="s">
        <v>19</v>
      </c>
      <c r="F176" s="246" t="s">
        <v>287</v>
      </c>
      <c r="G176" s="244"/>
      <c r="H176" s="247">
        <v>1.26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132</v>
      </c>
      <c r="AU176" s="253" t="s">
        <v>81</v>
      </c>
      <c r="AV176" s="14" t="s">
        <v>81</v>
      </c>
      <c r="AW176" s="14" t="s">
        <v>33</v>
      </c>
      <c r="AX176" s="14" t="s">
        <v>71</v>
      </c>
      <c r="AY176" s="253" t="s">
        <v>120</v>
      </c>
    </row>
    <row r="177" s="15" customFormat="1">
      <c r="A177" s="15"/>
      <c r="B177" s="254"/>
      <c r="C177" s="255"/>
      <c r="D177" s="234" t="s">
        <v>132</v>
      </c>
      <c r="E177" s="256" t="s">
        <v>19</v>
      </c>
      <c r="F177" s="257" t="s">
        <v>139</v>
      </c>
      <c r="G177" s="255"/>
      <c r="H177" s="258">
        <v>1.26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132</v>
      </c>
      <c r="AU177" s="264" t="s">
        <v>81</v>
      </c>
      <c r="AV177" s="15" t="s">
        <v>127</v>
      </c>
      <c r="AW177" s="15" t="s">
        <v>33</v>
      </c>
      <c r="AX177" s="15" t="s">
        <v>79</v>
      </c>
      <c r="AY177" s="264" t="s">
        <v>120</v>
      </c>
    </row>
    <row r="178" s="2" customFormat="1" ht="21.75" customHeight="1">
      <c r="A178" s="39"/>
      <c r="B178" s="40"/>
      <c r="C178" s="219" t="s">
        <v>288</v>
      </c>
      <c r="D178" s="219" t="s">
        <v>122</v>
      </c>
      <c r="E178" s="220" t="s">
        <v>289</v>
      </c>
      <c r="F178" s="221" t="s">
        <v>290</v>
      </c>
      <c r="G178" s="222" t="s">
        <v>192</v>
      </c>
      <c r="H178" s="223">
        <v>17</v>
      </c>
      <c r="I178" s="224"/>
      <c r="J178" s="225">
        <f>ROUND(I178*H178,2)</f>
        <v>0</v>
      </c>
      <c r="K178" s="221" t="s">
        <v>126</v>
      </c>
      <c r="L178" s="45"/>
      <c r="M178" s="226" t="s">
        <v>19</v>
      </c>
      <c r="N178" s="227" t="s">
        <v>42</v>
      </c>
      <c r="O178" s="85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127</v>
      </c>
      <c r="AT178" s="230" t="s">
        <v>122</v>
      </c>
      <c r="AU178" s="230" t="s">
        <v>81</v>
      </c>
      <c r="AY178" s="18" t="s">
        <v>120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79</v>
      </c>
      <c r="BK178" s="231">
        <f>ROUND(I178*H178,2)</f>
        <v>0</v>
      </c>
      <c r="BL178" s="18" t="s">
        <v>127</v>
      </c>
      <c r="BM178" s="230" t="s">
        <v>291</v>
      </c>
    </row>
    <row r="179" s="2" customFormat="1" ht="21.75" customHeight="1">
      <c r="A179" s="39"/>
      <c r="B179" s="40"/>
      <c r="C179" s="268" t="s">
        <v>292</v>
      </c>
      <c r="D179" s="268" t="s">
        <v>184</v>
      </c>
      <c r="E179" s="269" t="s">
        <v>293</v>
      </c>
      <c r="F179" s="270" t="s">
        <v>294</v>
      </c>
      <c r="G179" s="271" t="s">
        <v>192</v>
      </c>
      <c r="H179" s="272">
        <v>17</v>
      </c>
      <c r="I179" s="273"/>
      <c r="J179" s="274">
        <f>ROUND(I179*H179,2)</f>
        <v>0</v>
      </c>
      <c r="K179" s="270" t="s">
        <v>19</v>
      </c>
      <c r="L179" s="275"/>
      <c r="M179" s="276" t="s">
        <v>19</v>
      </c>
      <c r="N179" s="277" t="s">
        <v>42</v>
      </c>
      <c r="O179" s="85"/>
      <c r="P179" s="228">
        <f>O179*H179</f>
        <v>0</v>
      </c>
      <c r="Q179" s="228">
        <v>0.0035000000000000001</v>
      </c>
      <c r="R179" s="228">
        <f>Q179*H179</f>
        <v>0.059500000000000004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166</v>
      </c>
      <c r="AT179" s="230" t="s">
        <v>184</v>
      </c>
      <c r="AU179" s="230" t="s">
        <v>81</v>
      </c>
      <c r="AY179" s="18" t="s">
        <v>120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79</v>
      </c>
      <c r="BK179" s="231">
        <f>ROUND(I179*H179,2)</f>
        <v>0</v>
      </c>
      <c r="BL179" s="18" t="s">
        <v>127</v>
      </c>
      <c r="BM179" s="230" t="s">
        <v>295</v>
      </c>
    </row>
    <row r="180" s="2" customFormat="1">
      <c r="A180" s="39"/>
      <c r="B180" s="40"/>
      <c r="C180" s="41"/>
      <c r="D180" s="234" t="s">
        <v>144</v>
      </c>
      <c r="E180" s="41"/>
      <c r="F180" s="265" t="s">
        <v>296</v>
      </c>
      <c r="G180" s="41"/>
      <c r="H180" s="41"/>
      <c r="I180" s="137"/>
      <c r="J180" s="41"/>
      <c r="K180" s="41"/>
      <c r="L180" s="45"/>
      <c r="M180" s="266"/>
      <c r="N180" s="267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144</v>
      </c>
      <c r="AU180" s="18" t="s">
        <v>81</v>
      </c>
    </row>
    <row r="181" s="2" customFormat="1" ht="16.5" customHeight="1">
      <c r="A181" s="39"/>
      <c r="B181" s="40"/>
      <c r="C181" s="219" t="s">
        <v>297</v>
      </c>
      <c r="D181" s="219" t="s">
        <v>122</v>
      </c>
      <c r="E181" s="220" t="s">
        <v>298</v>
      </c>
      <c r="F181" s="221" t="s">
        <v>299</v>
      </c>
      <c r="G181" s="222" t="s">
        <v>181</v>
      </c>
      <c r="H181" s="223">
        <v>20</v>
      </c>
      <c r="I181" s="224"/>
      <c r="J181" s="225">
        <f>ROUND(I181*H181,2)</f>
        <v>0</v>
      </c>
      <c r="K181" s="221" t="s">
        <v>126</v>
      </c>
      <c r="L181" s="45"/>
      <c r="M181" s="226" t="s">
        <v>19</v>
      </c>
      <c r="N181" s="227" t="s">
        <v>42</v>
      </c>
      <c r="O181" s="8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127</v>
      </c>
      <c r="AT181" s="230" t="s">
        <v>122</v>
      </c>
      <c r="AU181" s="230" t="s">
        <v>81</v>
      </c>
      <c r="AY181" s="18" t="s">
        <v>120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79</v>
      </c>
      <c r="BK181" s="231">
        <f>ROUND(I181*H181,2)</f>
        <v>0</v>
      </c>
      <c r="BL181" s="18" t="s">
        <v>127</v>
      </c>
      <c r="BM181" s="230" t="s">
        <v>300</v>
      </c>
    </row>
    <row r="182" s="2" customFormat="1" ht="16.5" customHeight="1">
      <c r="A182" s="39"/>
      <c r="B182" s="40"/>
      <c r="C182" s="268" t="s">
        <v>301</v>
      </c>
      <c r="D182" s="268" t="s">
        <v>184</v>
      </c>
      <c r="E182" s="269" t="s">
        <v>302</v>
      </c>
      <c r="F182" s="270" t="s">
        <v>303</v>
      </c>
      <c r="G182" s="271" t="s">
        <v>192</v>
      </c>
      <c r="H182" s="272">
        <v>18</v>
      </c>
      <c r="I182" s="273"/>
      <c r="J182" s="274">
        <f>ROUND(I182*H182,2)</f>
        <v>0</v>
      </c>
      <c r="K182" s="270" t="s">
        <v>19</v>
      </c>
      <c r="L182" s="275"/>
      <c r="M182" s="276" t="s">
        <v>19</v>
      </c>
      <c r="N182" s="277" t="s">
        <v>42</v>
      </c>
      <c r="O182" s="85"/>
      <c r="P182" s="228">
        <f>O182*H182</f>
        <v>0</v>
      </c>
      <c r="Q182" s="228">
        <v>0.01227</v>
      </c>
      <c r="R182" s="228">
        <f>Q182*H182</f>
        <v>0.22086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166</v>
      </c>
      <c r="AT182" s="230" t="s">
        <v>184</v>
      </c>
      <c r="AU182" s="230" t="s">
        <v>81</v>
      </c>
      <c r="AY182" s="18" t="s">
        <v>120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79</v>
      </c>
      <c r="BK182" s="231">
        <f>ROUND(I182*H182,2)</f>
        <v>0</v>
      </c>
      <c r="BL182" s="18" t="s">
        <v>127</v>
      </c>
      <c r="BM182" s="230" t="s">
        <v>304</v>
      </c>
    </row>
    <row r="183" s="2" customFormat="1">
      <c r="A183" s="39"/>
      <c r="B183" s="40"/>
      <c r="C183" s="41"/>
      <c r="D183" s="234" t="s">
        <v>144</v>
      </c>
      <c r="E183" s="41"/>
      <c r="F183" s="265" t="s">
        <v>305</v>
      </c>
      <c r="G183" s="41"/>
      <c r="H183" s="41"/>
      <c r="I183" s="137"/>
      <c r="J183" s="41"/>
      <c r="K183" s="41"/>
      <c r="L183" s="45"/>
      <c r="M183" s="266"/>
      <c r="N183" s="267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144</v>
      </c>
      <c r="AU183" s="18" t="s">
        <v>81</v>
      </c>
    </row>
    <row r="184" s="12" customFormat="1" ht="22.8" customHeight="1">
      <c r="A184" s="12"/>
      <c r="B184" s="203"/>
      <c r="C184" s="204"/>
      <c r="D184" s="205" t="s">
        <v>70</v>
      </c>
      <c r="E184" s="217" t="s">
        <v>156</v>
      </c>
      <c r="F184" s="217" t="s">
        <v>306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SUM(P185:P190)</f>
        <v>0</v>
      </c>
      <c r="Q184" s="211"/>
      <c r="R184" s="212">
        <f>SUM(R185:R190)</f>
        <v>0.10361999999999999</v>
      </c>
      <c r="S184" s="211"/>
      <c r="T184" s="213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79</v>
      </c>
      <c r="AT184" s="215" t="s">
        <v>70</v>
      </c>
      <c r="AU184" s="215" t="s">
        <v>79</v>
      </c>
      <c r="AY184" s="214" t="s">
        <v>120</v>
      </c>
      <c r="BK184" s="216">
        <f>SUM(BK185:BK190)</f>
        <v>0</v>
      </c>
    </row>
    <row r="185" s="2" customFormat="1" ht="16.5" customHeight="1">
      <c r="A185" s="39"/>
      <c r="B185" s="40"/>
      <c r="C185" s="219" t="s">
        <v>307</v>
      </c>
      <c r="D185" s="219" t="s">
        <v>122</v>
      </c>
      <c r="E185" s="220" t="s">
        <v>308</v>
      </c>
      <c r="F185" s="221" t="s">
        <v>309</v>
      </c>
      <c r="G185" s="222" t="s">
        <v>169</v>
      </c>
      <c r="H185" s="223">
        <v>66</v>
      </c>
      <c r="I185" s="224"/>
      <c r="J185" s="225">
        <f>ROUND(I185*H185,2)</f>
        <v>0</v>
      </c>
      <c r="K185" s="221" t="s">
        <v>126</v>
      </c>
      <c r="L185" s="45"/>
      <c r="M185" s="226" t="s">
        <v>19</v>
      </c>
      <c r="N185" s="227" t="s">
        <v>42</v>
      </c>
      <c r="O185" s="85"/>
      <c r="P185" s="228">
        <f>O185*H185</f>
        <v>0</v>
      </c>
      <c r="Q185" s="228">
        <v>0.0014</v>
      </c>
      <c r="R185" s="228">
        <f>Q185*H185</f>
        <v>0.092399999999999996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127</v>
      </c>
      <c r="AT185" s="230" t="s">
        <v>122</v>
      </c>
      <c r="AU185" s="230" t="s">
        <v>81</v>
      </c>
      <c r="AY185" s="18" t="s">
        <v>120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79</v>
      </c>
      <c r="BK185" s="231">
        <f>ROUND(I185*H185,2)</f>
        <v>0</v>
      </c>
      <c r="BL185" s="18" t="s">
        <v>127</v>
      </c>
      <c r="BM185" s="230" t="s">
        <v>310</v>
      </c>
    </row>
    <row r="186" s="14" customFormat="1">
      <c r="A186" s="14"/>
      <c r="B186" s="243"/>
      <c r="C186" s="244"/>
      <c r="D186" s="234" t="s">
        <v>132</v>
      </c>
      <c r="E186" s="245" t="s">
        <v>19</v>
      </c>
      <c r="F186" s="246" t="s">
        <v>311</v>
      </c>
      <c r="G186" s="244"/>
      <c r="H186" s="247">
        <v>66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132</v>
      </c>
      <c r="AU186" s="253" t="s">
        <v>81</v>
      </c>
      <c r="AV186" s="14" t="s">
        <v>81</v>
      </c>
      <c r="AW186" s="14" t="s">
        <v>33</v>
      </c>
      <c r="AX186" s="14" t="s">
        <v>71</v>
      </c>
      <c r="AY186" s="253" t="s">
        <v>120</v>
      </c>
    </row>
    <row r="187" s="15" customFormat="1">
      <c r="A187" s="15"/>
      <c r="B187" s="254"/>
      <c r="C187" s="255"/>
      <c r="D187" s="234" t="s">
        <v>132</v>
      </c>
      <c r="E187" s="256" t="s">
        <v>19</v>
      </c>
      <c r="F187" s="257" t="s">
        <v>139</v>
      </c>
      <c r="G187" s="255"/>
      <c r="H187" s="258">
        <v>66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132</v>
      </c>
      <c r="AU187" s="264" t="s">
        <v>81</v>
      </c>
      <c r="AV187" s="15" t="s">
        <v>127</v>
      </c>
      <c r="AW187" s="15" t="s">
        <v>33</v>
      </c>
      <c r="AX187" s="15" t="s">
        <v>79</v>
      </c>
      <c r="AY187" s="264" t="s">
        <v>120</v>
      </c>
    </row>
    <row r="188" s="2" customFormat="1" ht="21.75" customHeight="1">
      <c r="A188" s="39"/>
      <c r="B188" s="40"/>
      <c r="C188" s="219" t="s">
        <v>312</v>
      </c>
      <c r="D188" s="219" t="s">
        <v>122</v>
      </c>
      <c r="E188" s="220" t="s">
        <v>313</v>
      </c>
      <c r="F188" s="221" t="s">
        <v>314</v>
      </c>
      <c r="G188" s="222" t="s">
        <v>181</v>
      </c>
      <c r="H188" s="223">
        <v>22</v>
      </c>
      <c r="I188" s="224"/>
      <c r="J188" s="225">
        <f>ROUND(I188*H188,2)</f>
        <v>0</v>
      </c>
      <c r="K188" s="221" t="s">
        <v>126</v>
      </c>
      <c r="L188" s="45"/>
      <c r="M188" s="226" t="s">
        <v>19</v>
      </c>
      <c r="N188" s="227" t="s">
        <v>42</v>
      </c>
      <c r="O188" s="85"/>
      <c r="P188" s="228">
        <f>O188*H188</f>
        <v>0</v>
      </c>
      <c r="Q188" s="228">
        <v>0.00051000000000000004</v>
      </c>
      <c r="R188" s="228">
        <f>Q188*H188</f>
        <v>0.011220000000000001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127</v>
      </c>
      <c r="AT188" s="230" t="s">
        <v>122</v>
      </c>
      <c r="AU188" s="230" t="s">
        <v>81</v>
      </c>
      <c r="AY188" s="18" t="s">
        <v>120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79</v>
      </c>
      <c r="BK188" s="231">
        <f>ROUND(I188*H188,2)</f>
        <v>0</v>
      </c>
      <c r="BL188" s="18" t="s">
        <v>127</v>
      </c>
      <c r="BM188" s="230" t="s">
        <v>315</v>
      </c>
    </row>
    <row r="189" s="14" customFormat="1">
      <c r="A189" s="14"/>
      <c r="B189" s="243"/>
      <c r="C189" s="244"/>
      <c r="D189" s="234" t="s">
        <v>132</v>
      </c>
      <c r="E189" s="245" t="s">
        <v>19</v>
      </c>
      <c r="F189" s="246" t="s">
        <v>316</v>
      </c>
      <c r="G189" s="244"/>
      <c r="H189" s="247">
        <v>22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132</v>
      </c>
      <c r="AU189" s="253" t="s">
        <v>81</v>
      </c>
      <c r="AV189" s="14" t="s">
        <v>81</v>
      </c>
      <c r="AW189" s="14" t="s">
        <v>33</v>
      </c>
      <c r="AX189" s="14" t="s">
        <v>71</v>
      </c>
      <c r="AY189" s="253" t="s">
        <v>120</v>
      </c>
    </row>
    <row r="190" s="15" customFormat="1">
      <c r="A190" s="15"/>
      <c r="B190" s="254"/>
      <c r="C190" s="255"/>
      <c r="D190" s="234" t="s">
        <v>132</v>
      </c>
      <c r="E190" s="256" t="s">
        <v>19</v>
      </c>
      <c r="F190" s="257" t="s">
        <v>139</v>
      </c>
      <c r="G190" s="255"/>
      <c r="H190" s="258">
        <v>22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132</v>
      </c>
      <c r="AU190" s="264" t="s">
        <v>81</v>
      </c>
      <c r="AV190" s="15" t="s">
        <v>127</v>
      </c>
      <c r="AW190" s="15" t="s">
        <v>33</v>
      </c>
      <c r="AX190" s="15" t="s">
        <v>79</v>
      </c>
      <c r="AY190" s="264" t="s">
        <v>120</v>
      </c>
    </row>
    <row r="191" s="12" customFormat="1" ht="22.8" customHeight="1">
      <c r="A191" s="12"/>
      <c r="B191" s="203"/>
      <c r="C191" s="204"/>
      <c r="D191" s="205" t="s">
        <v>70</v>
      </c>
      <c r="E191" s="217" t="s">
        <v>173</v>
      </c>
      <c r="F191" s="217" t="s">
        <v>317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SUM(P192:P201)</f>
        <v>0</v>
      </c>
      <c r="Q191" s="211"/>
      <c r="R191" s="212">
        <f>SUM(R192:R201)</f>
        <v>13.741398</v>
      </c>
      <c r="S191" s="211"/>
      <c r="T191" s="213">
        <f>SUM(T192:T201)</f>
        <v>154.24000000000001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79</v>
      </c>
      <c r="AT191" s="215" t="s">
        <v>70</v>
      </c>
      <c r="AU191" s="215" t="s">
        <v>79</v>
      </c>
      <c r="AY191" s="214" t="s">
        <v>120</v>
      </c>
      <c r="BK191" s="216">
        <f>SUM(BK192:BK201)</f>
        <v>0</v>
      </c>
    </row>
    <row r="192" s="2" customFormat="1" ht="21.75" customHeight="1">
      <c r="A192" s="39"/>
      <c r="B192" s="40"/>
      <c r="C192" s="219" t="s">
        <v>318</v>
      </c>
      <c r="D192" s="219" t="s">
        <v>122</v>
      </c>
      <c r="E192" s="220" t="s">
        <v>319</v>
      </c>
      <c r="F192" s="221" t="s">
        <v>320</v>
      </c>
      <c r="G192" s="222" t="s">
        <v>181</v>
      </c>
      <c r="H192" s="223">
        <v>20</v>
      </c>
      <c r="I192" s="224"/>
      <c r="J192" s="225">
        <f>ROUND(I192*H192,2)</f>
        <v>0</v>
      </c>
      <c r="K192" s="221" t="s">
        <v>126</v>
      </c>
      <c r="L192" s="45"/>
      <c r="M192" s="226" t="s">
        <v>19</v>
      </c>
      <c r="N192" s="227" t="s">
        <v>42</v>
      </c>
      <c r="O192" s="85"/>
      <c r="P192" s="228">
        <f>O192*H192</f>
        <v>0</v>
      </c>
      <c r="Q192" s="228">
        <v>0.086190000000000003</v>
      </c>
      <c r="R192" s="228">
        <f>Q192*H192</f>
        <v>1.7238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127</v>
      </c>
      <c r="AT192" s="230" t="s">
        <v>122</v>
      </c>
      <c r="AU192" s="230" t="s">
        <v>81</v>
      </c>
      <c r="AY192" s="18" t="s">
        <v>120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79</v>
      </c>
      <c r="BK192" s="231">
        <f>ROUND(I192*H192,2)</f>
        <v>0</v>
      </c>
      <c r="BL192" s="18" t="s">
        <v>127</v>
      </c>
      <c r="BM192" s="230" t="s">
        <v>321</v>
      </c>
    </row>
    <row r="193" s="2" customFormat="1" ht="21.75" customHeight="1">
      <c r="A193" s="39"/>
      <c r="B193" s="40"/>
      <c r="C193" s="219" t="s">
        <v>322</v>
      </c>
      <c r="D193" s="219" t="s">
        <v>122</v>
      </c>
      <c r="E193" s="220" t="s">
        <v>323</v>
      </c>
      <c r="F193" s="221" t="s">
        <v>324</v>
      </c>
      <c r="G193" s="222" t="s">
        <v>169</v>
      </c>
      <c r="H193" s="223">
        <v>14.6</v>
      </c>
      <c r="I193" s="224"/>
      <c r="J193" s="225">
        <f>ROUND(I193*H193,2)</f>
        <v>0</v>
      </c>
      <c r="K193" s="221" t="s">
        <v>126</v>
      </c>
      <c r="L193" s="45"/>
      <c r="M193" s="226" t="s">
        <v>19</v>
      </c>
      <c r="N193" s="227" t="s">
        <v>42</v>
      </c>
      <c r="O193" s="85"/>
      <c r="P193" s="228">
        <f>O193*H193</f>
        <v>0</v>
      </c>
      <c r="Q193" s="228">
        <v>0.00063000000000000003</v>
      </c>
      <c r="R193" s="228">
        <f>Q193*H193</f>
        <v>0.0091979999999999996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127</v>
      </c>
      <c r="AT193" s="230" t="s">
        <v>122</v>
      </c>
      <c r="AU193" s="230" t="s">
        <v>81</v>
      </c>
      <c r="AY193" s="18" t="s">
        <v>120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79</v>
      </c>
      <c r="BK193" s="231">
        <f>ROUND(I193*H193,2)</f>
        <v>0</v>
      </c>
      <c r="BL193" s="18" t="s">
        <v>127</v>
      </c>
      <c r="BM193" s="230" t="s">
        <v>325</v>
      </c>
    </row>
    <row r="194" s="14" customFormat="1">
      <c r="A194" s="14"/>
      <c r="B194" s="243"/>
      <c r="C194" s="244"/>
      <c r="D194" s="234" t="s">
        <v>132</v>
      </c>
      <c r="E194" s="245" t="s">
        <v>19</v>
      </c>
      <c r="F194" s="246" t="s">
        <v>326</v>
      </c>
      <c r="G194" s="244"/>
      <c r="H194" s="247">
        <v>14.6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132</v>
      </c>
      <c r="AU194" s="253" t="s">
        <v>81</v>
      </c>
      <c r="AV194" s="14" t="s">
        <v>81</v>
      </c>
      <c r="AW194" s="14" t="s">
        <v>33</v>
      </c>
      <c r="AX194" s="14" t="s">
        <v>71</v>
      </c>
      <c r="AY194" s="253" t="s">
        <v>120</v>
      </c>
    </row>
    <row r="195" s="15" customFormat="1">
      <c r="A195" s="15"/>
      <c r="B195" s="254"/>
      <c r="C195" s="255"/>
      <c r="D195" s="234" t="s">
        <v>132</v>
      </c>
      <c r="E195" s="256" t="s">
        <v>19</v>
      </c>
      <c r="F195" s="257" t="s">
        <v>139</v>
      </c>
      <c r="G195" s="255"/>
      <c r="H195" s="258">
        <v>14.6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132</v>
      </c>
      <c r="AU195" s="264" t="s">
        <v>81</v>
      </c>
      <c r="AV195" s="15" t="s">
        <v>127</v>
      </c>
      <c r="AW195" s="15" t="s">
        <v>33</v>
      </c>
      <c r="AX195" s="15" t="s">
        <v>79</v>
      </c>
      <c r="AY195" s="264" t="s">
        <v>120</v>
      </c>
    </row>
    <row r="196" s="2" customFormat="1" ht="21.75" customHeight="1">
      <c r="A196" s="39"/>
      <c r="B196" s="40"/>
      <c r="C196" s="219" t="s">
        <v>327</v>
      </c>
      <c r="D196" s="219" t="s">
        <v>122</v>
      </c>
      <c r="E196" s="220" t="s">
        <v>328</v>
      </c>
      <c r="F196" s="221" t="s">
        <v>329</v>
      </c>
      <c r="G196" s="222" t="s">
        <v>192</v>
      </c>
      <c r="H196" s="223">
        <v>40</v>
      </c>
      <c r="I196" s="224"/>
      <c r="J196" s="225">
        <f>ROUND(I196*H196,2)</f>
        <v>0</v>
      </c>
      <c r="K196" s="221" t="s">
        <v>126</v>
      </c>
      <c r="L196" s="45"/>
      <c r="M196" s="226" t="s">
        <v>19</v>
      </c>
      <c r="N196" s="227" t="s">
        <v>42</v>
      </c>
      <c r="O196" s="85"/>
      <c r="P196" s="228">
        <f>O196*H196</f>
        <v>0</v>
      </c>
      <c r="Q196" s="228">
        <v>5.0000000000000002E-05</v>
      </c>
      <c r="R196" s="228">
        <f>Q196*H196</f>
        <v>0.002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127</v>
      </c>
      <c r="AT196" s="230" t="s">
        <v>122</v>
      </c>
      <c r="AU196" s="230" t="s">
        <v>81</v>
      </c>
      <c r="AY196" s="18" t="s">
        <v>120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79</v>
      </c>
      <c r="BK196" s="231">
        <f>ROUND(I196*H196,2)</f>
        <v>0</v>
      </c>
      <c r="BL196" s="18" t="s">
        <v>127</v>
      </c>
      <c r="BM196" s="230" t="s">
        <v>330</v>
      </c>
    </row>
    <row r="197" s="2" customFormat="1" ht="16.5" customHeight="1">
      <c r="A197" s="39"/>
      <c r="B197" s="40"/>
      <c r="C197" s="268" t="s">
        <v>331</v>
      </c>
      <c r="D197" s="268" t="s">
        <v>184</v>
      </c>
      <c r="E197" s="269" t="s">
        <v>332</v>
      </c>
      <c r="F197" s="270" t="s">
        <v>333</v>
      </c>
      <c r="G197" s="271" t="s">
        <v>334</v>
      </c>
      <c r="H197" s="272">
        <v>12</v>
      </c>
      <c r="I197" s="273"/>
      <c r="J197" s="274">
        <f>ROUND(I197*H197,2)</f>
        <v>0</v>
      </c>
      <c r="K197" s="270" t="s">
        <v>19</v>
      </c>
      <c r="L197" s="275"/>
      <c r="M197" s="276" t="s">
        <v>19</v>
      </c>
      <c r="N197" s="277" t="s">
        <v>42</v>
      </c>
      <c r="O197" s="85"/>
      <c r="P197" s="228">
        <f>O197*H197</f>
        <v>0</v>
      </c>
      <c r="Q197" s="228">
        <v>1</v>
      </c>
      <c r="R197" s="228">
        <f>Q197*H197</f>
        <v>12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166</v>
      </c>
      <c r="AT197" s="230" t="s">
        <v>184</v>
      </c>
      <c r="AU197" s="230" t="s">
        <v>81</v>
      </c>
      <c r="AY197" s="18" t="s">
        <v>120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79</v>
      </c>
      <c r="BK197" s="231">
        <f>ROUND(I197*H197,2)</f>
        <v>0</v>
      </c>
      <c r="BL197" s="18" t="s">
        <v>127</v>
      </c>
      <c r="BM197" s="230" t="s">
        <v>335</v>
      </c>
    </row>
    <row r="198" s="2" customFormat="1">
      <c r="A198" s="39"/>
      <c r="B198" s="40"/>
      <c r="C198" s="41"/>
      <c r="D198" s="234" t="s">
        <v>144</v>
      </c>
      <c r="E198" s="41"/>
      <c r="F198" s="265" t="s">
        <v>336</v>
      </c>
      <c r="G198" s="41"/>
      <c r="H198" s="41"/>
      <c r="I198" s="137"/>
      <c r="J198" s="41"/>
      <c r="K198" s="41"/>
      <c r="L198" s="45"/>
      <c r="M198" s="266"/>
      <c r="N198" s="267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144</v>
      </c>
      <c r="AU198" s="18" t="s">
        <v>81</v>
      </c>
    </row>
    <row r="199" s="2" customFormat="1" ht="16.5" customHeight="1">
      <c r="A199" s="39"/>
      <c r="B199" s="40"/>
      <c r="C199" s="219" t="s">
        <v>337</v>
      </c>
      <c r="D199" s="219" t="s">
        <v>122</v>
      </c>
      <c r="E199" s="220" t="s">
        <v>338</v>
      </c>
      <c r="F199" s="221" t="s">
        <v>339</v>
      </c>
      <c r="G199" s="222" t="s">
        <v>125</v>
      </c>
      <c r="H199" s="223">
        <v>64</v>
      </c>
      <c r="I199" s="224"/>
      <c r="J199" s="225">
        <f>ROUND(I199*H199,2)</f>
        <v>0</v>
      </c>
      <c r="K199" s="221" t="s">
        <v>126</v>
      </c>
      <c r="L199" s="45"/>
      <c r="M199" s="226" t="s">
        <v>19</v>
      </c>
      <c r="N199" s="227" t="s">
        <v>42</v>
      </c>
      <c r="O199" s="85"/>
      <c r="P199" s="228">
        <f>O199*H199</f>
        <v>0</v>
      </c>
      <c r="Q199" s="228">
        <v>0.00010000000000000001</v>
      </c>
      <c r="R199" s="228">
        <f>Q199*H199</f>
        <v>0.0064000000000000003</v>
      </c>
      <c r="S199" s="228">
        <v>2.4100000000000001</v>
      </c>
      <c r="T199" s="229">
        <f>S199*H199</f>
        <v>154.24000000000001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127</v>
      </c>
      <c r="AT199" s="230" t="s">
        <v>122</v>
      </c>
      <c r="AU199" s="230" t="s">
        <v>81</v>
      </c>
      <c r="AY199" s="18" t="s">
        <v>120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79</v>
      </c>
      <c r="BK199" s="231">
        <f>ROUND(I199*H199,2)</f>
        <v>0</v>
      </c>
      <c r="BL199" s="18" t="s">
        <v>127</v>
      </c>
      <c r="BM199" s="230" t="s">
        <v>340</v>
      </c>
    </row>
    <row r="200" s="14" customFormat="1">
      <c r="A200" s="14"/>
      <c r="B200" s="243"/>
      <c r="C200" s="244"/>
      <c r="D200" s="234" t="s">
        <v>132</v>
      </c>
      <c r="E200" s="245" t="s">
        <v>19</v>
      </c>
      <c r="F200" s="246" t="s">
        <v>341</v>
      </c>
      <c r="G200" s="244"/>
      <c r="H200" s="247">
        <v>64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132</v>
      </c>
      <c r="AU200" s="253" t="s">
        <v>81</v>
      </c>
      <c r="AV200" s="14" t="s">
        <v>81</v>
      </c>
      <c r="AW200" s="14" t="s">
        <v>33</v>
      </c>
      <c r="AX200" s="14" t="s">
        <v>71</v>
      </c>
      <c r="AY200" s="253" t="s">
        <v>120</v>
      </c>
    </row>
    <row r="201" s="15" customFormat="1">
      <c r="A201" s="15"/>
      <c r="B201" s="254"/>
      <c r="C201" s="255"/>
      <c r="D201" s="234" t="s">
        <v>132</v>
      </c>
      <c r="E201" s="256" t="s">
        <v>19</v>
      </c>
      <c r="F201" s="257" t="s">
        <v>139</v>
      </c>
      <c r="G201" s="255"/>
      <c r="H201" s="258">
        <v>64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132</v>
      </c>
      <c r="AU201" s="264" t="s">
        <v>81</v>
      </c>
      <c r="AV201" s="15" t="s">
        <v>127</v>
      </c>
      <c r="AW201" s="15" t="s">
        <v>33</v>
      </c>
      <c r="AX201" s="15" t="s">
        <v>79</v>
      </c>
      <c r="AY201" s="264" t="s">
        <v>120</v>
      </c>
    </row>
    <row r="202" s="12" customFormat="1" ht="22.8" customHeight="1">
      <c r="A202" s="12"/>
      <c r="B202" s="203"/>
      <c r="C202" s="204"/>
      <c r="D202" s="205" t="s">
        <v>70</v>
      </c>
      <c r="E202" s="217" t="s">
        <v>342</v>
      </c>
      <c r="F202" s="217" t="s">
        <v>343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SUM(P203:P206)</f>
        <v>0</v>
      </c>
      <c r="Q202" s="211"/>
      <c r="R202" s="212">
        <f>SUM(R203:R206)</f>
        <v>0</v>
      </c>
      <c r="S202" s="211"/>
      <c r="T202" s="213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79</v>
      </c>
      <c r="AT202" s="215" t="s">
        <v>70</v>
      </c>
      <c r="AU202" s="215" t="s">
        <v>79</v>
      </c>
      <c r="AY202" s="214" t="s">
        <v>120</v>
      </c>
      <c r="BK202" s="216">
        <f>SUM(BK203:BK206)</f>
        <v>0</v>
      </c>
    </row>
    <row r="203" s="2" customFormat="1" ht="16.5" customHeight="1">
      <c r="A203" s="39"/>
      <c r="B203" s="40"/>
      <c r="C203" s="219" t="s">
        <v>344</v>
      </c>
      <c r="D203" s="219" t="s">
        <v>122</v>
      </c>
      <c r="E203" s="220" t="s">
        <v>345</v>
      </c>
      <c r="F203" s="221" t="s">
        <v>346</v>
      </c>
      <c r="G203" s="222" t="s">
        <v>159</v>
      </c>
      <c r="H203" s="223">
        <v>154.24000000000001</v>
      </c>
      <c r="I203" s="224"/>
      <c r="J203" s="225">
        <f>ROUND(I203*H203,2)</f>
        <v>0</v>
      </c>
      <c r="K203" s="221" t="s">
        <v>126</v>
      </c>
      <c r="L203" s="45"/>
      <c r="M203" s="226" t="s">
        <v>19</v>
      </c>
      <c r="N203" s="227" t="s">
        <v>42</v>
      </c>
      <c r="O203" s="85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127</v>
      </c>
      <c r="AT203" s="230" t="s">
        <v>122</v>
      </c>
      <c r="AU203" s="230" t="s">
        <v>81</v>
      </c>
      <c r="AY203" s="18" t="s">
        <v>120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79</v>
      </c>
      <c r="BK203" s="231">
        <f>ROUND(I203*H203,2)</f>
        <v>0</v>
      </c>
      <c r="BL203" s="18" t="s">
        <v>127</v>
      </c>
      <c r="BM203" s="230" t="s">
        <v>347</v>
      </c>
    </row>
    <row r="204" s="2" customFormat="1" ht="21.75" customHeight="1">
      <c r="A204" s="39"/>
      <c r="B204" s="40"/>
      <c r="C204" s="219" t="s">
        <v>348</v>
      </c>
      <c r="D204" s="219" t="s">
        <v>122</v>
      </c>
      <c r="E204" s="220" t="s">
        <v>349</v>
      </c>
      <c r="F204" s="221" t="s">
        <v>350</v>
      </c>
      <c r="G204" s="222" t="s">
        <v>159</v>
      </c>
      <c r="H204" s="223">
        <v>154.24000000000001</v>
      </c>
      <c r="I204" s="224"/>
      <c r="J204" s="225">
        <f>ROUND(I204*H204,2)</f>
        <v>0</v>
      </c>
      <c r="K204" s="221" t="s">
        <v>126</v>
      </c>
      <c r="L204" s="45"/>
      <c r="M204" s="226" t="s">
        <v>19</v>
      </c>
      <c r="N204" s="227" t="s">
        <v>42</v>
      </c>
      <c r="O204" s="8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127</v>
      </c>
      <c r="AT204" s="230" t="s">
        <v>122</v>
      </c>
      <c r="AU204" s="230" t="s">
        <v>81</v>
      </c>
      <c r="AY204" s="18" t="s">
        <v>120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79</v>
      </c>
      <c r="BK204" s="231">
        <f>ROUND(I204*H204,2)</f>
        <v>0</v>
      </c>
      <c r="BL204" s="18" t="s">
        <v>127</v>
      </c>
      <c r="BM204" s="230" t="s">
        <v>351</v>
      </c>
    </row>
    <row r="205" s="2" customFormat="1">
      <c r="A205" s="39"/>
      <c r="B205" s="40"/>
      <c r="C205" s="41"/>
      <c r="D205" s="234" t="s">
        <v>144</v>
      </c>
      <c r="E205" s="41"/>
      <c r="F205" s="265" t="s">
        <v>352</v>
      </c>
      <c r="G205" s="41"/>
      <c r="H205" s="41"/>
      <c r="I205" s="137"/>
      <c r="J205" s="41"/>
      <c r="K205" s="41"/>
      <c r="L205" s="45"/>
      <c r="M205" s="266"/>
      <c r="N205" s="267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144</v>
      </c>
      <c r="AU205" s="18" t="s">
        <v>81</v>
      </c>
    </row>
    <row r="206" s="2" customFormat="1" ht="21.75" customHeight="1">
      <c r="A206" s="39"/>
      <c r="B206" s="40"/>
      <c r="C206" s="219" t="s">
        <v>353</v>
      </c>
      <c r="D206" s="219" t="s">
        <v>122</v>
      </c>
      <c r="E206" s="220" t="s">
        <v>354</v>
      </c>
      <c r="F206" s="221" t="s">
        <v>355</v>
      </c>
      <c r="G206" s="222" t="s">
        <v>159</v>
      </c>
      <c r="H206" s="223">
        <v>154.24000000000001</v>
      </c>
      <c r="I206" s="224"/>
      <c r="J206" s="225">
        <f>ROUND(I206*H206,2)</f>
        <v>0</v>
      </c>
      <c r="K206" s="221" t="s">
        <v>126</v>
      </c>
      <c r="L206" s="45"/>
      <c r="M206" s="226" t="s">
        <v>19</v>
      </c>
      <c r="N206" s="227" t="s">
        <v>42</v>
      </c>
      <c r="O206" s="8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127</v>
      </c>
      <c r="AT206" s="230" t="s">
        <v>122</v>
      </c>
      <c r="AU206" s="230" t="s">
        <v>81</v>
      </c>
      <c r="AY206" s="18" t="s">
        <v>120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79</v>
      </c>
      <c r="BK206" s="231">
        <f>ROUND(I206*H206,2)</f>
        <v>0</v>
      </c>
      <c r="BL206" s="18" t="s">
        <v>127</v>
      </c>
      <c r="BM206" s="230" t="s">
        <v>356</v>
      </c>
    </row>
    <row r="207" s="12" customFormat="1" ht="22.8" customHeight="1">
      <c r="A207" s="12"/>
      <c r="B207" s="203"/>
      <c r="C207" s="204"/>
      <c r="D207" s="205" t="s">
        <v>70</v>
      </c>
      <c r="E207" s="217" t="s">
        <v>357</v>
      </c>
      <c r="F207" s="217" t="s">
        <v>358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P208</f>
        <v>0</v>
      </c>
      <c r="Q207" s="211"/>
      <c r="R207" s="212">
        <f>R208</f>
        <v>0</v>
      </c>
      <c r="S207" s="211"/>
      <c r="T207" s="213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79</v>
      </c>
      <c r="AT207" s="215" t="s">
        <v>70</v>
      </c>
      <c r="AU207" s="215" t="s">
        <v>79</v>
      </c>
      <c r="AY207" s="214" t="s">
        <v>120</v>
      </c>
      <c r="BK207" s="216">
        <f>BK208</f>
        <v>0</v>
      </c>
    </row>
    <row r="208" s="2" customFormat="1" ht="21.75" customHeight="1">
      <c r="A208" s="39"/>
      <c r="B208" s="40"/>
      <c r="C208" s="219" t="s">
        <v>359</v>
      </c>
      <c r="D208" s="219" t="s">
        <v>122</v>
      </c>
      <c r="E208" s="220" t="s">
        <v>360</v>
      </c>
      <c r="F208" s="221" t="s">
        <v>361</v>
      </c>
      <c r="G208" s="222" t="s">
        <v>159</v>
      </c>
      <c r="H208" s="223">
        <v>331.91899999999998</v>
      </c>
      <c r="I208" s="224"/>
      <c r="J208" s="225">
        <f>ROUND(I208*H208,2)</f>
        <v>0</v>
      </c>
      <c r="K208" s="221" t="s">
        <v>126</v>
      </c>
      <c r="L208" s="45"/>
      <c r="M208" s="226" t="s">
        <v>19</v>
      </c>
      <c r="N208" s="227" t="s">
        <v>42</v>
      </c>
      <c r="O208" s="85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127</v>
      </c>
      <c r="AT208" s="230" t="s">
        <v>122</v>
      </c>
      <c r="AU208" s="230" t="s">
        <v>81</v>
      </c>
      <c r="AY208" s="18" t="s">
        <v>120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79</v>
      </c>
      <c r="BK208" s="231">
        <f>ROUND(I208*H208,2)</f>
        <v>0</v>
      </c>
      <c r="BL208" s="18" t="s">
        <v>127</v>
      </c>
      <c r="BM208" s="230" t="s">
        <v>362</v>
      </c>
    </row>
    <row r="209" s="12" customFormat="1" ht="25.92" customHeight="1">
      <c r="A209" s="12"/>
      <c r="B209" s="203"/>
      <c r="C209" s="204"/>
      <c r="D209" s="205" t="s">
        <v>70</v>
      </c>
      <c r="E209" s="206" t="s">
        <v>363</v>
      </c>
      <c r="F209" s="206" t="s">
        <v>364</v>
      </c>
      <c r="G209" s="204"/>
      <c r="H209" s="204"/>
      <c r="I209" s="207"/>
      <c r="J209" s="208">
        <f>BK209</f>
        <v>0</v>
      </c>
      <c r="K209" s="204"/>
      <c r="L209" s="209"/>
      <c r="M209" s="210"/>
      <c r="N209" s="211"/>
      <c r="O209" s="211"/>
      <c r="P209" s="212">
        <f>P210</f>
        <v>0</v>
      </c>
      <c r="Q209" s="211"/>
      <c r="R209" s="212">
        <f>R210</f>
        <v>0.22138713999999998</v>
      </c>
      <c r="S209" s="211"/>
      <c r="T209" s="213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81</v>
      </c>
      <c r="AT209" s="215" t="s">
        <v>70</v>
      </c>
      <c r="AU209" s="215" t="s">
        <v>71</v>
      </c>
      <c r="AY209" s="214" t="s">
        <v>120</v>
      </c>
      <c r="BK209" s="216">
        <f>BK210</f>
        <v>0</v>
      </c>
    </row>
    <row r="210" s="12" customFormat="1" ht="22.8" customHeight="1">
      <c r="A210" s="12"/>
      <c r="B210" s="203"/>
      <c r="C210" s="204"/>
      <c r="D210" s="205" t="s">
        <v>70</v>
      </c>
      <c r="E210" s="217" t="s">
        <v>365</v>
      </c>
      <c r="F210" s="217" t="s">
        <v>366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SUM(P211:P238)</f>
        <v>0</v>
      </c>
      <c r="Q210" s="211"/>
      <c r="R210" s="212">
        <f>SUM(R211:R238)</f>
        <v>0.22138713999999998</v>
      </c>
      <c r="S210" s="211"/>
      <c r="T210" s="213">
        <f>SUM(T211:T238)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81</v>
      </c>
      <c r="AT210" s="215" t="s">
        <v>70</v>
      </c>
      <c r="AU210" s="215" t="s">
        <v>79</v>
      </c>
      <c r="AY210" s="214" t="s">
        <v>120</v>
      </c>
      <c r="BK210" s="216">
        <f>SUM(BK211:BK238)</f>
        <v>0</v>
      </c>
    </row>
    <row r="211" s="2" customFormat="1" ht="16.5" customHeight="1">
      <c r="A211" s="39"/>
      <c r="B211" s="40"/>
      <c r="C211" s="219" t="s">
        <v>367</v>
      </c>
      <c r="D211" s="219" t="s">
        <v>122</v>
      </c>
      <c r="E211" s="220" t="s">
        <v>368</v>
      </c>
      <c r="F211" s="221" t="s">
        <v>369</v>
      </c>
      <c r="G211" s="222" t="s">
        <v>169</v>
      </c>
      <c r="H211" s="223">
        <v>89.850999999999999</v>
      </c>
      <c r="I211" s="224"/>
      <c r="J211" s="225">
        <f>ROUND(I211*H211,2)</f>
        <v>0</v>
      </c>
      <c r="K211" s="221" t="s">
        <v>126</v>
      </c>
      <c r="L211" s="45"/>
      <c r="M211" s="226" t="s">
        <v>19</v>
      </c>
      <c r="N211" s="227" t="s">
        <v>42</v>
      </c>
      <c r="O211" s="8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209</v>
      </c>
      <c r="AT211" s="230" t="s">
        <v>122</v>
      </c>
      <c r="AU211" s="230" t="s">
        <v>81</v>
      </c>
      <c r="AY211" s="18" t="s">
        <v>120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79</v>
      </c>
      <c r="BK211" s="231">
        <f>ROUND(I211*H211,2)</f>
        <v>0</v>
      </c>
      <c r="BL211" s="18" t="s">
        <v>209</v>
      </c>
      <c r="BM211" s="230" t="s">
        <v>370</v>
      </c>
    </row>
    <row r="212" s="14" customFormat="1">
      <c r="A212" s="14"/>
      <c r="B212" s="243"/>
      <c r="C212" s="244"/>
      <c r="D212" s="234" t="s">
        <v>132</v>
      </c>
      <c r="E212" s="245" t="s">
        <v>19</v>
      </c>
      <c r="F212" s="246" t="s">
        <v>371</v>
      </c>
      <c r="G212" s="244"/>
      <c r="H212" s="247">
        <v>89.850999999999999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132</v>
      </c>
      <c r="AU212" s="253" t="s">
        <v>81</v>
      </c>
      <c r="AV212" s="14" t="s">
        <v>81</v>
      </c>
      <c r="AW212" s="14" t="s">
        <v>33</v>
      </c>
      <c r="AX212" s="14" t="s">
        <v>71</v>
      </c>
      <c r="AY212" s="253" t="s">
        <v>120</v>
      </c>
    </row>
    <row r="213" s="15" customFormat="1">
      <c r="A213" s="15"/>
      <c r="B213" s="254"/>
      <c r="C213" s="255"/>
      <c r="D213" s="234" t="s">
        <v>132</v>
      </c>
      <c r="E213" s="256" t="s">
        <v>19</v>
      </c>
      <c r="F213" s="257" t="s">
        <v>139</v>
      </c>
      <c r="G213" s="255"/>
      <c r="H213" s="258">
        <v>89.850999999999999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132</v>
      </c>
      <c r="AU213" s="264" t="s">
        <v>81</v>
      </c>
      <c r="AV213" s="15" t="s">
        <v>127</v>
      </c>
      <c r="AW213" s="15" t="s">
        <v>33</v>
      </c>
      <c r="AX213" s="15" t="s">
        <v>79</v>
      </c>
      <c r="AY213" s="264" t="s">
        <v>120</v>
      </c>
    </row>
    <row r="214" s="2" customFormat="1" ht="16.5" customHeight="1">
      <c r="A214" s="39"/>
      <c r="B214" s="40"/>
      <c r="C214" s="268" t="s">
        <v>372</v>
      </c>
      <c r="D214" s="268" t="s">
        <v>184</v>
      </c>
      <c r="E214" s="269" t="s">
        <v>373</v>
      </c>
      <c r="F214" s="270" t="s">
        <v>374</v>
      </c>
      <c r="G214" s="271" t="s">
        <v>159</v>
      </c>
      <c r="H214" s="272">
        <v>0.031</v>
      </c>
      <c r="I214" s="273"/>
      <c r="J214" s="274">
        <f>ROUND(I214*H214,2)</f>
        <v>0</v>
      </c>
      <c r="K214" s="270" t="s">
        <v>154</v>
      </c>
      <c r="L214" s="275"/>
      <c r="M214" s="276" t="s">
        <v>19</v>
      </c>
      <c r="N214" s="277" t="s">
        <v>42</v>
      </c>
      <c r="O214" s="85"/>
      <c r="P214" s="228">
        <f>O214*H214</f>
        <v>0</v>
      </c>
      <c r="Q214" s="228">
        <v>1</v>
      </c>
      <c r="R214" s="228">
        <f>Q214*H214</f>
        <v>0.031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288</v>
      </c>
      <c r="AT214" s="230" t="s">
        <v>184</v>
      </c>
      <c r="AU214" s="230" t="s">
        <v>81</v>
      </c>
      <c r="AY214" s="18" t="s">
        <v>120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79</v>
      </c>
      <c r="BK214" s="231">
        <f>ROUND(I214*H214,2)</f>
        <v>0</v>
      </c>
      <c r="BL214" s="18" t="s">
        <v>209</v>
      </c>
      <c r="BM214" s="230" t="s">
        <v>375</v>
      </c>
    </row>
    <row r="215" s="14" customFormat="1">
      <c r="A215" s="14"/>
      <c r="B215" s="243"/>
      <c r="C215" s="244"/>
      <c r="D215" s="234" t="s">
        <v>132</v>
      </c>
      <c r="E215" s="244"/>
      <c r="F215" s="246" t="s">
        <v>376</v>
      </c>
      <c r="G215" s="244"/>
      <c r="H215" s="247">
        <v>0.031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132</v>
      </c>
      <c r="AU215" s="253" t="s">
        <v>81</v>
      </c>
      <c r="AV215" s="14" t="s">
        <v>81</v>
      </c>
      <c r="AW215" s="14" t="s">
        <v>4</v>
      </c>
      <c r="AX215" s="14" t="s">
        <v>79</v>
      </c>
      <c r="AY215" s="253" t="s">
        <v>120</v>
      </c>
    </row>
    <row r="216" s="2" customFormat="1" ht="16.5" customHeight="1">
      <c r="A216" s="39"/>
      <c r="B216" s="40"/>
      <c r="C216" s="219" t="s">
        <v>377</v>
      </c>
      <c r="D216" s="219" t="s">
        <v>122</v>
      </c>
      <c r="E216" s="220" t="s">
        <v>378</v>
      </c>
      <c r="F216" s="221" t="s">
        <v>379</v>
      </c>
      <c r="G216" s="222" t="s">
        <v>169</v>
      </c>
      <c r="H216" s="223">
        <v>179.702</v>
      </c>
      <c r="I216" s="224"/>
      <c r="J216" s="225">
        <f>ROUND(I216*H216,2)</f>
        <v>0</v>
      </c>
      <c r="K216" s="221" t="s">
        <v>126</v>
      </c>
      <c r="L216" s="45"/>
      <c r="M216" s="226" t="s">
        <v>19</v>
      </c>
      <c r="N216" s="227" t="s">
        <v>42</v>
      </c>
      <c r="O216" s="8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209</v>
      </c>
      <c r="AT216" s="230" t="s">
        <v>122</v>
      </c>
      <c r="AU216" s="230" t="s">
        <v>81</v>
      </c>
      <c r="AY216" s="18" t="s">
        <v>120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79</v>
      </c>
      <c r="BK216" s="231">
        <f>ROUND(I216*H216,2)</f>
        <v>0</v>
      </c>
      <c r="BL216" s="18" t="s">
        <v>209</v>
      </c>
      <c r="BM216" s="230" t="s">
        <v>380</v>
      </c>
    </row>
    <row r="217" s="14" customFormat="1">
      <c r="A217" s="14"/>
      <c r="B217" s="243"/>
      <c r="C217" s="244"/>
      <c r="D217" s="234" t="s">
        <v>132</v>
      </c>
      <c r="E217" s="245" t="s">
        <v>19</v>
      </c>
      <c r="F217" s="246" t="s">
        <v>381</v>
      </c>
      <c r="G217" s="244"/>
      <c r="H217" s="247">
        <v>179.702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132</v>
      </c>
      <c r="AU217" s="253" t="s">
        <v>81</v>
      </c>
      <c r="AV217" s="14" t="s">
        <v>81</v>
      </c>
      <c r="AW217" s="14" t="s">
        <v>33</v>
      </c>
      <c r="AX217" s="14" t="s">
        <v>71</v>
      </c>
      <c r="AY217" s="253" t="s">
        <v>120</v>
      </c>
    </row>
    <row r="218" s="15" customFormat="1">
      <c r="A218" s="15"/>
      <c r="B218" s="254"/>
      <c r="C218" s="255"/>
      <c r="D218" s="234" t="s">
        <v>132</v>
      </c>
      <c r="E218" s="256" t="s">
        <v>19</v>
      </c>
      <c r="F218" s="257" t="s">
        <v>139</v>
      </c>
      <c r="G218" s="255"/>
      <c r="H218" s="258">
        <v>179.702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132</v>
      </c>
      <c r="AU218" s="264" t="s">
        <v>81</v>
      </c>
      <c r="AV218" s="15" t="s">
        <v>127</v>
      </c>
      <c r="AW218" s="15" t="s">
        <v>33</v>
      </c>
      <c r="AX218" s="15" t="s">
        <v>79</v>
      </c>
      <c r="AY218" s="264" t="s">
        <v>120</v>
      </c>
    </row>
    <row r="219" s="2" customFormat="1" ht="16.5" customHeight="1">
      <c r="A219" s="39"/>
      <c r="B219" s="40"/>
      <c r="C219" s="268" t="s">
        <v>382</v>
      </c>
      <c r="D219" s="268" t="s">
        <v>184</v>
      </c>
      <c r="E219" s="269" t="s">
        <v>383</v>
      </c>
      <c r="F219" s="270" t="s">
        <v>384</v>
      </c>
      <c r="G219" s="271" t="s">
        <v>159</v>
      </c>
      <c r="H219" s="272">
        <v>0.081000000000000003</v>
      </c>
      <c r="I219" s="273"/>
      <c r="J219" s="274">
        <f>ROUND(I219*H219,2)</f>
        <v>0</v>
      </c>
      <c r="K219" s="270" t="s">
        <v>154</v>
      </c>
      <c r="L219" s="275"/>
      <c r="M219" s="276" t="s">
        <v>19</v>
      </c>
      <c r="N219" s="277" t="s">
        <v>42</v>
      </c>
      <c r="O219" s="85"/>
      <c r="P219" s="228">
        <f>O219*H219</f>
        <v>0</v>
      </c>
      <c r="Q219" s="228">
        <v>1</v>
      </c>
      <c r="R219" s="228">
        <f>Q219*H219</f>
        <v>0.081000000000000003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288</v>
      </c>
      <c r="AT219" s="230" t="s">
        <v>184</v>
      </c>
      <c r="AU219" s="230" t="s">
        <v>81</v>
      </c>
      <c r="AY219" s="18" t="s">
        <v>120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79</v>
      </c>
      <c r="BK219" s="231">
        <f>ROUND(I219*H219,2)</f>
        <v>0</v>
      </c>
      <c r="BL219" s="18" t="s">
        <v>209</v>
      </c>
      <c r="BM219" s="230" t="s">
        <v>385</v>
      </c>
    </row>
    <row r="220" s="14" customFormat="1">
      <c r="A220" s="14"/>
      <c r="B220" s="243"/>
      <c r="C220" s="244"/>
      <c r="D220" s="234" t="s">
        <v>132</v>
      </c>
      <c r="E220" s="244"/>
      <c r="F220" s="246" t="s">
        <v>386</v>
      </c>
      <c r="G220" s="244"/>
      <c r="H220" s="247">
        <v>0.081000000000000003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132</v>
      </c>
      <c r="AU220" s="253" t="s">
        <v>81</v>
      </c>
      <c r="AV220" s="14" t="s">
        <v>81</v>
      </c>
      <c r="AW220" s="14" t="s">
        <v>4</v>
      </c>
      <c r="AX220" s="14" t="s">
        <v>79</v>
      </c>
      <c r="AY220" s="253" t="s">
        <v>120</v>
      </c>
    </row>
    <row r="221" s="2" customFormat="1" ht="21.75" customHeight="1">
      <c r="A221" s="39"/>
      <c r="B221" s="40"/>
      <c r="C221" s="219" t="s">
        <v>387</v>
      </c>
      <c r="D221" s="219" t="s">
        <v>122</v>
      </c>
      <c r="E221" s="220" t="s">
        <v>388</v>
      </c>
      <c r="F221" s="221" t="s">
        <v>389</v>
      </c>
      <c r="G221" s="222" t="s">
        <v>169</v>
      </c>
      <c r="H221" s="223">
        <v>7.9020000000000001</v>
      </c>
      <c r="I221" s="224"/>
      <c r="J221" s="225">
        <f>ROUND(I221*H221,2)</f>
        <v>0</v>
      </c>
      <c r="K221" s="221" t="s">
        <v>126</v>
      </c>
      <c r="L221" s="45"/>
      <c r="M221" s="226" t="s">
        <v>19</v>
      </c>
      <c r="N221" s="227" t="s">
        <v>42</v>
      </c>
      <c r="O221" s="8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209</v>
      </c>
      <c r="AT221" s="230" t="s">
        <v>122</v>
      </c>
      <c r="AU221" s="230" t="s">
        <v>81</v>
      </c>
      <c r="AY221" s="18" t="s">
        <v>120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79</v>
      </c>
      <c r="BK221" s="231">
        <f>ROUND(I221*H221,2)</f>
        <v>0</v>
      </c>
      <c r="BL221" s="18" t="s">
        <v>209</v>
      </c>
      <c r="BM221" s="230" t="s">
        <v>390</v>
      </c>
    </row>
    <row r="222" s="14" customFormat="1">
      <c r="A222" s="14"/>
      <c r="B222" s="243"/>
      <c r="C222" s="244"/>
      <c r="D222" s="234" t="s">
        <v>132</v>
      </c>
      <c r="E222" s="245" t="s">
        <v>19</v>
      </c>
      <c r="F222" s="246" t="s">
        <v>391</v>
      </c>
      <c r="G222" s="244"/>
      <c r="H222" s="247">
        <v>7.9020000000000001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132</v>
      </c>
      <c r="AU222" s="253" t="s">
        <v>81</v>
      </c>
      <c r="AV222" s="14" t="s">
        <v>81</v>
      </c>
      <c r="AW222" s="14" t="s">
        <v>33</v>
      </c>
      <c r="AX222" s="14" t="s">
        <v>71</v>
      </c>
      <c r="AY222" s="253" t="s">
        <v>120</v>
      </c>
    </row>
    <row r="223" s="15" customFormat="1">
      <c r="A223" s="15"/>
      <c r="B223" s="254"/>
      <c r="C223" s="255"/>
      <c r="D223" s="234" t="s">
        <v>132</v>
      </c>
      <c r="E223" s="256" t="s">
        <v>19</v>
      </c>
      <c r="F223" s="257" t="s">
        <v>139</v>
      </c>
      <c r="G223" s="255"/>
      <c r="H223" s="258">
        <v>7.9020000000000001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132</v>
      </c>
      <c r="AU223" s="264" t="s">
        <v>81</v>
      </c>
      <c r="AV223" s="15" t="s">
        <v>127</v>
      </c>
      <c r="AW223" s="15" t="s">
        <v>33</v>
      </c>
      <c r="AX223" s="15" t="s">
        <v>79</v>
      </c>
      <c r="AY223" s="264" t="s">
        <v>120</v>
      </c>
    </row>
    <row r="224" s="2" customFormat="1" ht="16.5" customHeight="1">
      <c r="A224" s="39"/>
      <c r="B224" s="40"/>
      <c r="C224" s="268" t="s">
        <v>392</v>
      </c>
      <c r="D224" s="268" t="s">
        <v>184</v>
      </c>
      <c r="E224" s="269" t="s">
        <v>393</v>
      </c>
      <c r="F224" s="270" t="s">
        <v>394</v>
      </c>
      <c r="G224" s="271" t="s">
        <v>395</v>
      </c>
      <c r="H224" s="272">
        <v>13.038</v>
      </c>
      <c r="I224" s="273"/>
      <c r="J224" s="274">
        <f>ROUND(I224*H224,2)</f>
        <v>0</v>
      </c>
      <c r="K224" s="270" t="s">
        <v>126</v>
      </c>
      <c r="L224" s="275"/>
      <c r="M224" s="276" t="s">
        <v>19</v>
      </c>
      <c r="N224" s="277" t="s">
        <v>42</v>
      </c>
      <c r="O224" s="85"/>
      <c r="P224" s="228">
        <f>O224*H224</f>
        <v>0</v>
      </c>
      <c r="Q224" s="228">
        <v>0.0010100000000000001</v>
      </c>
      <c r="R224" s="228">
        <f>Q224*H224</f>
        <v>0.01316838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288</v>
      </c>
      <c r="AT224" s="230" t="s">
        <v>184</v>
      </c>
      <c r="AU224" s="230" t="s">
        <v>81</v>
      </c>
      <c r="AY224" s="18" t="s">
        <v>120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79</v>
      </c>
      <c r="BK224" s="231">
        <f>ROUND(I224*H224,2)</f>
        <v>0</v>
      </c>
      <c r="BL224" s="18" t="s">
        <v>209</v>
      </c>
      <c r="BM224" s="230" t="s">
        <v>396</v>
      </c>
    </row>
    <row r="225" s="14" customFormat="1">
      <c r="A225" s="14"/>
      <c r="B225" s="243"/>
      <c r="C225" s="244"/>
      <c r="D225" s="234" t="s">
        <v>132</v>
      </c>
      <c r="E225" s="244"/>
      <c r="F225" s="246" t="s">
        <v>397</v>
      </c>
      <c r="G225" s="244"/>
      <c r="H225" s="247">
        <v>13.038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132</v>
      </c>
      <c r="AU225" s="253" t="s">
        <v>81</v>
      </c>
      <c r="AV225" s="14" t="s">
        <v>81</v>
      </c>
      <c r="AW225" s="14" t="s">
        <v>4</v>
      </c>
      <c r="AX225" s="14" t="s">
        <v>79</v>
      </c>
      <c r="AY225" s="253" t="s">
        <v>120</v>
      </c>
    </row>
    <row r="226" s="2" customFormat="1" ht="21.75" customHeight="1">
      <c r="A226" s="39"/>
      <c r="B226" s="40"/>
      <c r="C226" s="219" t="s">
        <v>398</v>
      </c>
      <c r="D226" s="219" t="s">
        <v>122</v>
      </c>
      <c r="E226" s="220" t="s">
        <v>399</v>
      </c>
      <c r="F226" s="221" t="s">
        <v>400</v>
      </c>
      <c r="G226" s="222" t="s">
        <v>169</v>
      </c>
      <c r="H226" s="223">
        <v>51.363999999999997</v>
      </c>
      <c r="I226" s="224"/>
      <c r="J226" s="225">
        <f>ROUND(I226*H226,2)</f>
        <v>0</v>
      </c>
      <c r="K226" s="221" t="s">
        <v>154</v>
      </c>
      <c r="L226" s="45"/>
      <c r="M226" s="226" t="s">
        <v>19</v>
      </c>
      <c r="N226" s="227" t="s">
        <v>42</v>
      </c>
      <c r="O226" s="85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209</v>
      </c>
      <c r="AT226" s="230" t="s">
        <v>122</v>
      </c>
      <c r="AU226" s="230" t="s">
        <v>81</v>
      </c>
      <c r="AY226" s="18" t="s">
        <v>120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79</v>
      </c>
      <c r="BK226" s="231">
        <f>ROUND(I226*H226,2)</f>
        <v>0</v>
      </c>
      <c r="BL226" s="18" t="s">
        <v>209</v>
      </c>
      <c r="BM226" s="230" t="s">
        <v>401</v>
      </c>
    </row>
    <row r="227" s="2" customFormat="1">
      <c r="A227" s="39"/>
      <c r="B227" s="40"/>
      <c r="C227" s="41"/>
      <c r="D227" s="234" t="s">
        <v>144</v>
      </c>
      <c r="E227" s="41"/>
      <c r="F227" s="265" t="s">
        <v>402</v>
      </c>
      <c r="G227" s="41"/>
      <c r="H227" s="41"/>
      <c r="I227" s="137"/>
      <c r="J227" s="41"/>
      <c r="K227" s="41"/>
      <c r="L227" s="45"/>
      <c r="M227" s="266"/>
      <c r="N227" s="26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81</v>
      </c>
    </row>
    <row r="228" s="2" customFormat="1" ht="16.5" customHeight="1">
      <c r="A228" s="39"/>
      <c r="B228" s="40"/>
      <c r="C228" s="268" t="s">
        <v>403</v>
      </c>
      <c r="D228" s="268" t="s">
        <v>184</v>
      </c>
      <c r="E228" s="269" t="s">
        <v>404</v>
      </c>
      <c r="F228" s="270" t="s">
        <v>405</v>
      </c>
      <c r="G228" s="271" t="s">
        <v>169</v>
      </c>
      <c r="H228" s="272">
        <v>25.681999999999999</v>
      </c>
      <c r="I228" s="273"/>
      <c r="J228" s="274">
        <f>ROUND(I228*H228,2)</f>
        <v>0</v>
      </c>
      <c r="K228" s="270" t="s">
        <v>154</v>
      </c>
      <c r="L228" s="275"/>
      <c r="M228" s="276" t="s">
        <v>19</v>
      </c>
      <c r="N228" s="277" t="s">
        <v>42</v>
      </c>
      <c r="O228" s="85"/>
      <c r="P228" s="228">
        <f>O228*H228</f>
        <v>0</v>
      </c>
      <c r="Q228" s="228">
        <v>0.00060999999999999997</v>
      </c>
      <c r="R228" s="228">
        <f>Q228*H228</f>
        <v>0.015666019999999999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288</v>
      </c>
      <c r="AT228" s="230" t="s">
        <v>184</v>
      </c>
      <c r="AU228" s="230" t="s">
        <v>81</v>
      </c>
      <c r="AY228" s="18" t="s">
        <v>120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79</v>
      </c>
      <c r="BK228" s="231">
        <f>ROUND(I228*H228,2)</f>
        <v>0</v>
      </c>
      <c r="BL228" s="18" t="s">
        <v>209</v>
      </c>
      <c r="BM228" s="230" t="s">
        <v>406</v>
      </c>
    </row>
    <row r="229" s="2" customFormat="1" ht="16.5" customHeight="1">
      <c r="A229" s="39"/>
      <c r="B229" s="40"/>
      <c r="C229" s="268" t="s">
        <v>407</v>
      </c>
      <c r="D229" s="268" t="s">
        <v>184</v>
      </c>
      <c r="E229" s="269" t="s">
        <v>408</v>
      </c>
      <c r="F229" s="270" t="s">
        <v>409</v>
      </c>
      <c r="G229" s="271" t="s">
        <v>169</v>
      </c>
      <c r="H229" s="272">
        <v>25.681999999999999</v>
      </c>
      <c r="I229" s="273"/>
      <c r="J229" s="274">
        <f>ROUND(I229*H229,2)</f>
        <v>0</v>
      </c>
      <c r="K229" s="270" t="s">
        <v>126</v>
      </c>
      <c r="L229" s="275"/>
      <c r="M229" s="276" t="s">
        <v>19</v>
      </c>
      <c r="N229" s="277" t="s">
        <v>42</v>
      </c>
      <c r="O229" s="85"/>
      <c r="P229" s="228">
        <f>O229*H229</f>
        <v>0</v>
      </c>
      <c r="Q229" s="228">
        <v>0.00010000000000000001</v>
      </c>
      <c r="R229" s="228">
        <f>Q229*H229</f>
        <v>0.0025682000000000001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288</v>
      </c>
      <c r="AT229" s="230" t="s">
        <v>184</v>
      </c>
      <c r="AU229" s="230" t="s">
        <v>81</v>
      </c>
      <c r="AY229" s="18" t="s">
        <v>120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79</v>
      </c>
      <c r="BK229" s="231">
        <f>ROUND(I229*H229,2)</f>
        <v>0</v>
      </c>
      <c r="BL229" s="18" t="s">
        <v>209</v>
      </c>
      <c r="BM229" s="230" t="s">
        <v>410</v>
      </c>
    </row>
    <row r="230" s="2" customFormat="1" ht="16.5" customHeight="1">
      <c r="A230" s="39"/>
      <c r="B230" s="40"/>
      <c r="C230" s="219" t="s">
        <v>411</v>
      </c>
      <c r="D230" s="219" t="s">
        <v>122</v>
      </c>
      <c r="E230" s="220" t="s">
        <v>412</v>
      </c>
      <c r="F230" s="221" t="s">
        <v>413</v>
      </c>
      <c r="G230" s="222" t="s">
        <v>169</v>
      </c>
      <c r="H230" s="223">
        <v>121.851</v>
      </c>
      <c r="I230" s="224"/>
      <c r="J230" s="225">
        <f>ROUND(I230*H230,2)</f>
        <v>0</v>
      </c>
      <c r="K230" s="221" t="s">
        <v>126</v>
      </c>
      <c r="L230" s="45"/>
      <c r="M230" s="226" t="s">
        <v>19</v>
      </c>
      <c r="N230" s="227" t="s">
        <v>42</v>
      </c>
      <c r="O230" s="85"/>
      <c r="P230" s="228">
        <f>O230*H230</f>
        <v>0</v>
      </c>
      <c r="Q230" s="228">
        <v>4.0000000000000003E-05</v>
      </c>
      <c r="R230" s="228">
        <f>Q230*H230</f>
        <v>0.0048740400000000005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209</v>
      </c>
      <c r="AT230" s="230" t="s">
        <v>122</v>
      </c>
      <c r="AU230" s="230" t="s">
        <v>81</v>
      </c>
      <c r="AY230" s="18" t="s">
        <v>120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79</v>
      </c>
      <c r="BK230" s="231">
        <f>ROUND(I230*H230,2)</f>
        <v>0</v>
      </c>
      <c r="BL230" s="18" t="s">
        <v>209</v>
      </c>
      <c r="BM230" s="230" t="s">
        <v>414</v>
      </c>
    </row>
    <row r="231" s="13" customFormat="1">
      <c r="A231" s="13"/>
      <c r="B231" s="232"/>
      <c r="C231" s="233"/>
      <c r="D231" s="234" t="s">
        <v>132</v>
      </c>
      <c r="E231" s="235" t="s">
        <v>19</v>
      </c>
      <c r="F231" s="236" t="s">
        <v>415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132</v>
      </c>
      <c r="AU231" s="242" t="s">
        <v>81</v>
      </c>
      <c r="AV231" s="13" t="s">
        <v>79</v>
      </c>
      <c r="AW231" s="13" t="s">
        <v>33</v>
      </c>
      <c r="AX231" s="13" t="s">
        <v>71</v>
      </c>
      <c r="AY231" s="242" t="s">
        <v>120</v>
      </c>
    </row>
    <row r="232" s="14" customFormat="1">
      <c r="A232" s="14"/>
      <c r="B232" s="243"/>
      <c r="C232" s="244"/>
      <c r="D232" s="234" t="s">
        <v>132</v>
      </c>
      <c r="E232" s="245" t="s">
        <v>19</v>
      </c>
      <c r="F232" s="246" t="s">
        <v>371</v>
      </c>
      <c r="G232" s="244"/>
      <c r="H232" s="247">
        <v>89.850999999999999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132</v>
      </c>
      <c r="AU232" s="253" t="s">
        <v>81</v>
      </c>
      <c r="AV232" s="14" t="s">
        <v>81</v>
      </c>
      <c r="AW232" s="14" t="s">
        <v>33</v>
      </c>
      <c r="AX232" s="14" t="s">
        <v>71</v>
      </c>
      <c r="AY232" s="253" t="s">
        <v>120</v>
      </c>
    </row>
    <row r="233" s="13" customFormat="1">
      <c r="A233" s="13"/>
      <c r="B233" s="232"/>
      <c r="C233" s="233"/>
      <c r="D233" s="234" t="s">
        <v>132</v>
      </c>
      <c r="E233" s="235" t="s">
        <v>19</v>
      </c>
      <c r="F233" s="236" t="s">
        <v>416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132</v>
      </c>
      <c r="AU233" s="242" t="s">
        <v>81</v>
      </c>
      <c r="AV233" s="13" t="s">
        <v>79</v>
      </c>
      <c r="AW233" s="13" t="s">
        <v>33</v>
      </c>
      <c r="AX233" s="13" t="s">
        <v>71</v>
      </c>
      <c r="AY233" s="242" t="s">
        <v>120</v>
      </c>
    </row>
    <row r="234" s="14" customFormat="1">
      <c r="A234" s="14"/>
      <c r="B234" s="243"/>
      <c r="C234" s="244"/>
      <c r="D234" s="234" t="s">
        <v>132</v>
      </c>
      <c r="E234" s="245" t="s">
        <v>19</v>
      </c>
      <c r="F234" s="246" t="s">
        <v>417</v>
      </c>
      <c r="G234" s="244"/>
      <c r="H234" s="247">
        <v>32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132</v>
      </c>
      <c r="AU234" s="253" t="s">
        <v>81</v>
      </c>
      <c r="AV234" s="14" t="s">
        <v>81</v>
      </c>
      <c r="AW234" s="14" t="s">
        <v>33</v>
      </c>
      <c r="AX234" s="14" t="s">
        <v>71</v>
      </c>
      <c r="AY234" s="253" t="s">
        <v>120</v>
      </c>
    </row>
    <row r="235" s="15" customFormat="1">
      <c r="A235" s="15"/>
      <c r="B235" s="254"/>
      <c r="C235" s="255"/>
      <c r="D235" s="234" t="s">
        <v>132</v>
      </c>
      <c r="E235" s="256" t="s">
        <v>19</v>
      </c>
      <c r="F235" s="257" t="s">
        <v>139</v>
      </c>
      <c r="G235" s="255"/>
      <c r="H235" s="258">
        <v>121.851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132</v>
      </c>
      <c r="AU235" s="264" t="s">
        <v>81</v>
      </c>
      <c r="AV235" s="15" t="s">
        <v>127</v>
      </c>
      <c r="AW235" s="15" t="s">
        <v>33</v>
      </c>
      <c r="AX235" s="15" t="s">
        <v>79</v>
      </c>
      <c r="AY235" s="264" t="s">
        <v>120</v>
      </c>
    </row>
    <row r="236" s="2" customFormat="1" ht="16.5" customHeight="1">
      <c r="A236" s="39"/>
      <c r="B236" s="40"/>
      <c r="C236" s="268" t="s">
        <v>418</v>
      </c>
      <c r="D236" s="268" t="s">
        <v>184</v>
      </c>
      <c r="E236" s="269" t="s">
        <v>419</v>
      </c>
      <c r="F236" s="270" t="s">
        <v>420</v>
      </c>
      <c r="G236" s="271" t="s">
        <v>169</v>
      </c>
      <c r="H236" s="272">
        <v>146.221</v>
      </c>
      <c r="I236" s="273"/>
      <c r="J236" s="274">
        <f>ROUND(I236*H236,2)</f>
        <v>0</v>
      </c>
      <c r="K236" s="270" t="s">
        <v>126</v>
      </c>
      <c r="L236" s="275"/>
      <c r="M236" s="276" t="s">
        <v>19</v>
      </c>
      <c r="N236" s="277" t="s">
        <v>42</v>
      </c>
      <c r="O236" s="85"/>
      <c r="P236" s="228">
        <f>O236*H236</f>
        <v>0</v>
      </c>
      <c r="Q236" s="228">
        <v>0.00050000000000000001</v>
      </c>
      <c r="R236" s="228">
        <f>Q236*H236</f>
        <v>0.073110500000000009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288</v>
      </c>
      <c r="AT236" s="230" t="s">
        <v>184</v>
      </c>
      <c r="AU236" s="230" t="s">
        <v>81</v>
      </c>
      <c r="AY236" s="18" t="s">
        <v>120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79</v>
      </c>
      <c r="BK236" s="231">
        <f>ROUND(I236*H236,2)</f>
        <v>0</v>
      </c>
      <c r="BL236" s="18" t="s">
        <v>209</v>
      </c>
      <c r="BM236" s="230" t="s">
        <v>421</v>
      </c>
    </row>
    <row r="237" s="14" customFormat="1">
      <c r="A237" s="14"/>
      <c r="B237" s="243"/>
      <c r="C237" s="244"/>
      <c r="D237" s="234" t="s">
        <v>132</v>
      </c>
      <c r="E237" s="244"/>
      <c r="F237" s="246" t="s">
        <v>422</v>
      </c>
      <c r="G237" s="244"/>
      <c r="H237" s="247">
        <v>146.221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132</v>
      </c>
      <c r="AU237" s="253" t="s">
        <v>81</v>
      </c>
      <c r="AV237" s="14" t="s">
        <v>81</v>
      </c>
      <c r="AW237" s="14" t="s">
        <v>4</v>
      </c>
      <c r="AX237" s="14" t="s">
        <v>79</v>
      </c>
      <c r="AY237" s="253" t="s">
        <v>120</v>
      </c>
    </row>
    <row r="238" s="2" customFormat="1" ht="21.75" customHeight="1">
      <c r="A238" s="39"/>
      <c r="B238" s="40"/>
      <c r="C238" s="219" t="s">
        <v>423</v>
      </c>
      <c r="D238" s="219" t="s">
        <v>122</v>
      </c>
      <c r="E238" s="220" t="s">
        <v>424</v>
      </c>
      <c r="F238" s="221" t="s">
        <v>425</v>
      </c>
      <c r="G238" s="222" t="s">
        <v>159</v>
      </c>
      <c r="H238" s="223">
        <v>0.221</v>
      </c>
      <c r="I238" s="224"/>
      <c r="J238" s="225">
        <f>ROUND(I238*H238,2)</f>
        <v>0</v>
      </c>
      <c r="K238" s="221" t="s">
        <v>154</v>
      </c>
      <c r="L238" s="45"/>
      <c r="M238" s="278" t="s">
        <v>19</v>
      </c>
      <c r="N238" s="279" t="s">
        <v>42</v>
      </c>
      <c r="O238" s="280"/>
      <c r="P238" s="281">
        <f>O238*H238</f>
        <v>0</v>
      </c>
      <c r="Q238" s="281">
        <v>0</v>
      </c>
      <c r="R238" s="281">
        <f>Q238*H238</f>
        <v>0</v>
      </c>
      <c r="S238" s="281">
        <v>0</v>
      </c>
      <c r="T238" s="28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209</v>
      </c>
      <c r="AT238" s="230" t="s">
        <v>122</v>
      </c>
      <c r="AU238" s="230" t="s">
        <v>81</v>
      </c>
      <c r="AY238" s="18" t="s">
        <v>120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79</v>
      </c>
      <c r="BK238" s="231">
        <f>ROUND(I238*H238,2)</f>
        <v>0</v>
      </c>
      <c r="BL238" s="18" t="s">
        <v>209</v>
      </c>
      <c r="BM238" s="230" t="s">
        <v>426</v>
      </c>
    </row>
    <row r="239" s="2" customFormat="1" ht="6.96" customHeight="1">
      <c r="A239" s="39"/>
      <c r="B239" s="60"/>
      <c r="C239" s="61"/>
      <c r="D239" s="61"/>
      <c r="E239" s="61"/>
      <c r="F239" s="61"/>
      <c r="G239" s="61"/>
      <c r="H239" s="61"/>
      <c r="I239" s="167"/>
      <c r="J239" s="61"/>
      <c r="K239" s="61"/>
      <c r="L239" s="45"/>
      <c r="M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</row>
  </sheetData>
  <sheetProtection sheet="1" autoFilter="0" formatColumns="0" formatRows="0" objects="1" scenarios="1" spinCount="100000" saltValue="bgFz/R6GvEb/Eo0Xgf4oRT1Zng4tS4zE4rrTi7Ja7XlLB0uN1heJYJDicylJKugqNsTNRlMnf7lnlZFgzzyNCg==" hashValue="QFjrf4v5SOEfzLo7W6s/fNAZ8SLTPubrDMWGjYOs/wv2PryGM4AoGrN95Vz9pgx+jMwxZCDR/l01+sJSmwFbAA==" algorithmName="SHA-512" password="CC35"/>
  <autoFilter ref="C88:K23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opěrné zdi ve Forenské ulici, Bělá pod Bezdězem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427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7. 7. 2019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ROUND(J89,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ROUND((SUM(BE89:BE213)),  2)</f>
        <v>0</v>
      </c>
      <c r="G33" s="39"/>
      <c r="H33" s="39"/>
      <c r="I33" s="156">
        <v>0.20999999999999999</v>
      </c>
      <c r="J33" s="155">
        <f>ROUND(((SUM(BE89:BE213))*I33),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ROUND((SUM(BF89:BF213)),  2)</f>
        <v>0</v>
      </c>
      <c r="G34" s="39"/>
      <c r="H34" s="39"/>
      <c r="I34" s="156">
        <v>0.14999999999999999</v>
      </c>
      <c r="J34" s="155">
        <f>ROUND(((SUM(BF89:BF213))*I34),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ROUND((SUM(BG89:BG213)),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ROUND((SUM(BH89:BH213)),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ROUND((SUM(BI89:BI213)),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opěrné zdi ve Forenské ulici, Bělá pod Bezdězem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202 - Opěrná zeď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7. 7. 2019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Bělá pod Bezdězem</v>
      </c>
      <c r="G54" s="41"/>
      <c r="H54" s="41"/>
      <c r="I54" s="141" t="s">
        <v>31</v>
      </c>
      <c r="J54" s="37" t="str">
        <f>E21</f>
        <v>Ing. arch. Martin Jírovský, PhD.,MBA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J89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95</v>
      </c>
      <c r="E60" s="180"/>
      <c r="F60" s="180"/>
      <c r="G60" s="180"/>
      <c r="H60" s="180"/>
      <c r="I60" s="181"/>
      <c r="J60" s="182">
        <f>J90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96</v>
      </c>
      <c r="E61" s="187"/>
      <c r="F61" s="187"/>
      <c r="G61" s="187"/>
      <c r="H61" s="187"/>
      <c r="I61" s="188"/>
      <c r="J61" s="189">
        <f>J91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97</v>
      </c>
      <c r="E62" s="187"/>
      <c r="F62" s="187"/>
      <c r="G62" s="187"/>
      <c r="H62" s="187"/>
      <c r="I62" s="188"/>
      <c r="J62" s="189">
        <f>J112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98</v>
      </c>
      <c r="E63" s="187"/>
      <c r="F63" s="187"/>
      <c r="G63" s="187"/>
      <c r="H63" s="187"/>
      <c r="I63" s="188"/>
      <c r="J63" s="189">
        <f>J142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99</v>
      </c>
      <c r="E64" s="187"/>
      <c r="F64" s="187"/>
      <c r="G64" s="187"/>
      <c r="H64" s="187"/>
      <c r="I64" s="188"/>
      <c r="J64" s="189">
        <f>J154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100</v>
      </c>
      <c r="E65" s="187"/>
      <c r="F65" s="187"/>
      <c r="G65" s="187"/>
      <c r="H65" s="187"/>
      <c r="I65" s="188"/>
      <c r="J65" s="189">
        <f>J159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101</v>
      </c>
      <c r="E66" s="187"/>
      <c r="F66" s="187"/>
      <c r="G66" s="187"/>
      <c r="H66" s="187"/>
      <c r="I66" s="188"/>
      <c r="J66" s="189">
        <f>J170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102</v>
      </c>
      <c r="E67" s="187"/>
      <c r="F67" s="187"/>
      <c r="G67" s="187"/>
      <c r="H67" s="187"/>
      <c r="I67" s="188"/>
      <c r="J67" s="189">
        <f>J175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103</v>
      </c>
      <c r="E68" s="180"/>
      <c r="F68" s="180"/>
      <c r="G68" s="180"/>
      <c r="H68" s="180"/>
      <c r="I68" s="181"/>
      <c r="J68" s="182">
        <f>J177</f>
        <v>0</v>
      </c>
      <c r="K68" s="178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85"/>
      <c r="D69" s="186" t="s">
        <v>104</v>
      </c>
      <c r="E69" s="187"/>
      <c r="F69" s="187"/>
      <c r="G69" s="187"/>
      <c r="H69" s="187"/>
      <c r="I69" s="188"/>
      <c r="J69" s="189">
        <f>J178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167"/>
      <c r="J71" s="61"/>
      <c r="K71" s="6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170"/>
      <c r="J75" s="63"/>
      <c r="K75" s="63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105</v>
      </c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Rekonstrukce opěrné zdi ve Forenské ulici, Bělá pod Bezdězem</v>
      </c>
      <c r="F79" s="33"/>
      <c r="G79" s="33"/>
      <c r="H79" s="33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89</v>
      </c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202 - Opěrná zeď</v>
      </c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141" t="s">
        <v>23</v>
      </c>
      <c r="J83" s="73" t="str">
        <f>IF(J12="","",J12)</f>
        <v>7. 7. 2019</v>
      </c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E15</f>
        <v>Město Bělá pod Bezdězem</v>
      </c>
      <c r="G85" s="41"/>
      <c r="H85" s="41"/>
      <c r="I85" s="141" t="s">
        <v>31</v>
      </c>
      <c r="J85" s="37" t="str">
        <f>E21</f>
        <v>Ing. arch. Martin Jírovský, PhD.,MBA</v>
      </c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141" t="s">
        <v>34</v>
      </c>
      <c r="J86" s="37" t="str">
        <f>E24</f>
        <v xml:space="preserve"> 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91"/>
      <c r="B88" s="192"/>
      <c r="C88" s="193" t="s">
        <v>106</v>
      </c>
      <c r="D88" s="194" t="s">
        <v>56</v>
      </c>
      <c r="E88" s="194" t="s">
        <v>52</v>
      </c>
      <c r="F88" s="194" t="s">
        <v>53</v>
      </c>
      <c r="G88" s="194" t="s">
        <v>107</v>
      </c>
      <c r="H88" s="194" t="s">
        <v>108</v>
      </c>
      <c r="I88" s="195" t="s">
        <v>109</v>
      </c>
      <c r="J88" s="194" t="s">
        <v>93</v>
      </c>
      <c r="K88" s="196" t="s">
        <v>110</v>
      </c>
      <c r="L88" s="197"/>
      <c r="M88" s="93" t="s">
        <v>19</v>
      </c>
      <c r="N88" s="94" t="s">
        <v>41</v>
      </c>
      <c r="O88" s="94" t="s">
        <v>111</v>
      </c>
      <c r="P88" s="94" t="s">
        <v>112</v>
      </c>
      <c r="Q88" s="94" t="s">
        <v>113</v>
      </c>
      <c r="R88" s="94" t="s">
        <v>114</v>
      </c>
      <c r="S88" s="94" t="s">
        <v>115</v>
      </c>
      <c r="T88" s="95" t="s">
        <v>116</v>
      </c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</row>
    <row r="89" s="2" customFormat="1" ht="22.8" customHeight="1">
      <c r="A89" s="39"/>
      <c r="B89" s="40"/>
      <c r="C89" s="100" t="s">
        <v>117</v>
      </c>
      <c r="D89" s="41"/>
      <c r="E89" s="41"/>
      <c r="F89" s="41"/>
      <c r="G89" s="41"/>
      <c r="H89" s="41"/>
      <c r="I89" s="137"/>
      <c r="J89" s="198">
        <f>BK89</f>
        <v>0</v>
      </c>
      <c r="K89" s="41"/>
      <c r="L89" s="45"/>
      <c r="M89" s="96"/>
      <c r="N89" s="199"/>
      <c r="O89" s="97"/>
      <c r="P89" s="200">
        <f>P90+P177</f>
        <v>0</v>
      </c>
      <c r="Q89" s="97"/>
      <c r="R89" s="200">
        <f>R90+R177</f>
        <v>62.572798129999995</v>
      </c>
      <c r="S89" s="97"/>
      <c r="T89" s="201">
        <f>T90+T177</f>
        <v>32.670000000000002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94</v>
      </c>
      <c r="BK89" s="202">
        <f>BK90+BK177</f>
        <v>0</v>
      </c>
    </row>
    <row r="90" s="12" customFormat="1" ht="25.92" customHeight="1">
      <c r="A90" s="12"/>
      <c r="B90" s="203"/>
      <c r="C90" s="204"/>
      <c r="D90" s="205" t="s">
        <v>70</v>
      </c>
      <c r="E90" s="206" t="s">
        <v>118</v>
      </c>
      <c r="F90" s="206" t="s">
        <v>119</v>
      </c>
      <c r="G90" s="204"/>
      <c r="H90" s="204"/>
      <c r="I90" s="207"/>
      <c r="J90" s="208">
        <f>BK90</f>
        <v>0</v>
      </c>
      <c r="K90" s="204"/>
      <c r="L90" s="209"/>
      <c r="M90" s="210"/>
      <c r="N90" s="211"/>
      <c r="O90" s="211"/>
      <c r="P90" s="212">
        <f>P91+P112+P142+P154+P159+P170+P175</f>
        <v>0</v>
      </c>
      <c r="Q90" s="211"/>
      <c r="R90" s="212">
        <f>R91+R112+R142+R154+R159+R170+R175</f>
        <v>62.511274129999997</v>
      </c>
      <c r="S90" s="211"/>
      <c r="T90" s="213">
        <f>T91+T112+T142+T154+T159+T170+T175</f>
        <v>32.670000000000002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4" t="s">
        <v>79</v>
      </c>
      <c r="AT90" s="215" t="s">
        <v>70</v>
      </c>
      <c r="AU90" s="215" t="s">
        <v>71</v>
      </c>
      <c r="AY90" s="214" t="s">
        <v>120</v>
      </c>
      <c r="BK90" s="216">
        <f>BK91+BK112+BK142+BK154+BK159+BK170+BK175</f>
        <v>0</v>
      </c>
    </row>
    <row r="91" s="12" customFormat="1" ht="22.8" customHeight="1">
      <c r="A91" s="12"/>
      <c r="B91" s="203"/>
      <c r="C91" s="204"/>
      <c r="D91" s="205" t="s">
        <v>70</v>
      </c>
      <c r="E91" s="217" t="s">
        <v>79</v>
      </c>
      <c r="F91" s="217" t="s">
        <v>121</v>
      </c>
      <c r="G91" s="204"/>
      <c r="H91" s="204"/>
      <c r="I91" s="207"/>
      <c r="J91" s="218">
        <f>BK91</f>
        <v>0</v>
      </c>
      <c r="K91" s="204"/>
      <c r="L91" s="209"/>
      <c r="M91" s="210"/>
      <c r="N91" s="211"/>
      <c r="O91" s="211"/>
      <c r="P91" s="212">
        <f>SUM(P92:P111)</f>
        <v>0</v>
      </c>
      <c r="Q91" s="211"/>
      <c r="R91" s="212">
        <f>SUM(R92:R111)</f>
        <v>0</v>
      </c>
      <c r="S91" s="211"/>
      <c r="T91" s="213">
        <f>SUM(T92:T111)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4" t="s">
        <v>79</v>
      </c>
      <c r="AT91" s="215" t="s">
        <v>70</v>
      </c>
      <c r="AU91" s="215" t="s">
        <v>79</v>
      </c>
      <c r="AY91" s="214" t="s">
        <v>120</v>
      </c>
      <c r="BK91" s="216">
        <f>SUM(BK92:BK111)</f>
        <v>0</v>
      </c>
    </row>
    <row r="92" s="2" customFormat="1" ht="21.75" customHeight="1">
      <c r="A92" s="39"/>
      <c r="B92" s="40"/>
      <c r="C92" s="219" t="s">
        <v>79</v>
      </c>
      <c r="D92" s="219" t="s">
        <v>122</v>
      </c>
      <c r="E92" s="220" t="s">
        <v>123</v>
      </c>
      <c r="F92" s="221" t="s">
        <v>124</v>
      </c>
      <c r="G92" s="222" t="s">
        <v>125</v>
      </c>
      <c r="H92" s="223">
        <v>24.059999999999999</v>
      </c>
      <c r="I92" s="224"/>
      <c r="J92" s="225">
        <f>ROUND(I92*H92,2)</f>
        <v>0</v>
      </c>
      <c r="K92" s="221" t="s">
        <v>126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127</v>
      </c>
      <c r="AT92" s="230" t="s">
        <v>122</v>
      </c>
      <c r="AU92" s="230" t="s">
        <v>81</v>
      </c>
      <c r="AY92" s="18" t="s">
        <v>120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127</v>
      </c>
      <c r="BM92" s="230" t="s">
        <v>428</v>
      </c>
    </row>
    <row r="93" s="2" customFormat="1" ht="21.75" customHeight="1">
      <c r="A93" s="39"/>
      <c r="B93" s="40"/>
      <c r="C93" s="219" t="s">
        <v>81</v>
      </c>
      <c r="D93" s="219" t="s">
        <v>122</v>
      </c>
      <c r="E93" s="220" t="s">
        <v>429</v>
      </c>
      <c r="F93" s="221" t="s">
        <v>430</v>
      </c>
      <c r="G93" s="222" t="s">
        <v>125</v>
      </c>
      <c r="H93" s="223">
        <v>24.059999999999999</v>
      </c>
      <c r="I93" s="224"/>
      <c r="J93" s="225">
        <f>ROUND(I93*H93,2)</f>
        <v>0</v>
      </c>
      <c r="K93" s="221" t="s">
        <v>126</v>
      </c>
      <c r="L93" s="45"/>
      <c r="M93" s="226" t="s">
        <v>19</v>
      </c>
      <c r="N93" s="227" t="s">
        <v>42</v>
      </c>
      <c r="O93" s="8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30" t="s">
        <v>127</v>
      </c>
      <c r="AT93" s="230" t="s">
        <v>122</v>
      </c>
      <c r="AU93" s="230" t="s">
        <v>81</v>
      </c>
      <c r="AY93" s="18" t="s">
        <v>120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18" t="s">
        <v>79</v>
      </c>
      <c r="BK93" s="231">
        <f>ROUND(I93*H93,2)</f>
        <v>0</v>
      </c>
      <c r="BL93" s="18" t="s">
        <v>127</v>
      </c>
      <c r="BM93" s="230" t="s">
        <v>431</v>
      </c>
    </row>
    <row r="94" s="13" customFormat="1">
      <c r="A94" s="13"/>
      <c r="B94" s="232"/>
      <c r="C94" s="233"/>
      <c r="D94" s="234" t="s">
        <v>132</v>
      </c>
      <c r="E94" s="235" t="s">
        <v>19</v>
      </c>
      <c r="F94" s="236" t="s">
        <v>432</v>
      </c>
      <c r="G94" s="233"/>
      <c r="H94" s="235" t="s">
        <v>19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132</v>
      </c>
      <c r="AU94" s="242" t="s">
        <v>81</v>
      </c>
      <c r="AV94" s="13" t="s">
        <v>79</v>
      </c>
      <c r="AW94" s="13" t="s">
        <v>33</v>
      </c>
      <c r="AX94" s="13" t="s">
        <v>71</v>
      </c>
      <c r="AY94" s="242" t="s">
        <v>120</v>
      </c>
    </row>
    <row r="95" s="14" customFormat="1">
      <c r="A95" s="14"/>
      <c r="B95" s="243"/>
      <c r="C95" s="244"/>
      <c r="D95" s="234" t="s">
        <v>132</v>
      </c>
      <c r="E95" s="245" t="s">
        <v>19</v>
      </c>
      <c r="F95" s="246" t="s">
        <v>433</v>
      </c>
      <c r="G95" s="244"/>
      <c r="H95" s="247">
        <v>16.800000000000001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132</v>
      </c>
      <c r="AU95" s="253" t="s">
        <v>81</v>
      </c>
      <c r="AV95" s="14" t="s">
        <v>81</v>
      </c>
      <c r="AW95" s="14" t="s">
        <v>33</v>
      </c>
      <c r="AX95" s="14" t="s">
        <v>71</v>
      </c>
      <c r="AY95" s="253" t="s">
        <v>120</v>
      </c>
    </row>
    <row r="96" s="13" customFormat="1">
      <c r="A96" s="13"/>
      <c r="B96" s="232"/>
      <c r="C96" s="233"/>
      <c r="D96" s="234" t="s">
        <v>132</v>
      </c>
      <c r="E96" s="235" t="s">
        <v>19</v>
      </c>
      <c r="F96" s="236" t="s">
        <v>434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132</v>
      </c>
      <c r="AU96" s="242" t="s">
        <v>81</v>
      </c>
      <c r="AV96" s="13" t="s">
        <v>79</v>
      </c>
      <c r="AW96" s="13" t="s">
        <v>33</v>
      </c>
      <c r="AX96" s="13" t="s">
        <v>71</v>
      </c>
      <c r="AY96" s="242" t="s">
        <v>120</v>
      </c>
    </row>
    <row r="97" s="14" customFormat="1">
      <c r="A97" s="14"/>
      <c r="B97" s="243"/>
      <c r="C97" s="244"/>
      <c r="D97" s="234" t="s">
        <v>132</v>
      </c>
      <c r="E97" s="245" t="s">
        <v>19</v>
      </c>
      <c r="F97" s="246" t="s">
        <v>435</v>
      </c>
      <c r="G97" s="244"/>
      <c r="H97" s="247">
        <v>7.2599999999999998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132</v>
      </c>
      <c r="AU97" s="253" t="s">
        <v>81</v>
      </c>
      <c r="AV97" s="14" t="s">
        <v>81</v>
      </c>
      <c r="AW97" s="14" t="s">
        <v>33</v>
      </c>
      <c r="AX97" s="14" t="s">
        <v>71</v>
      </c>
      <c r="AY97" s="253" t="s">
        <v>120</v>
      </c>
    </row>
    <row r="98" s="15" customFormat="1">
      <c r="A98" s="15"/>
      <c r="B98" s="254"/>
      <c r="C98" s="255"/>
      <c r="D98" s="234" t="s">
        <v>132</v>
      </c>
      <c r="E98" s="256" t="s">
        <v>19</v>
      </c>
      <c r="F98" s="257" t="s">
        <v>139</v>
      </c>
      <c r="G98" s="255"/>
      <c r="H98" s="258">
        <v>24.060000000000002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4" t="s">
        <v>132</v>
      </c>
      <c r="AU98" s="264" t="s">
        <v>81</v>
      </c>
      <c r="AV98" s="15" t="s">
        <v>127</v>
      </c>
      <c r="AW98" s="15" t="s">
        <v>33</v>
      </c>
      <c r="AX98" s="15" t="s">
        <v>79</v>
      </c>
      <c r="AY98" s="264" t="s">
        <v>120</v>
      </c>
    </row>
    <row r="99" s="2" customFormat="1" ht="21.75" customHeight="1">
      <c r="A99" s="39"/>
      <c r="B99" s="40"/>
      <c r="C99" s="219" t="s">
        <v>140</v>
      </c>
      <c r="D99" s="219" t="s">
        <v>122</v>
      </c>
      <c r="E99" s="220" t="s">
        <v>148</v>
      </c>
      <c r="F99" s="221" t="s">
        <v>149</v>
      </c>
      <c r="G99" s="222" t="s">
        <v>125</v>
      </c>
      <c r="H99" s="223">
        <v>24.059999999999999</v>
      </c>
      <c r="I99" s="224"/>
      <c r="J99" s="225">
        <f>ROUND(I99*H99,2)</f>
        <v>0</v>
      </c>
      <c r="K99" s="221" t="s">
        <v>126</v>
      </c>
      <c r="L99" s="45"/>
      <c r="M99" s="226" t="s">
        <v>19</v>
      </c>
      <c r="N99" s="227" t="s">
        <v>42</v>
      </c>
      <c r="O99" s="8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30" t="s">
        <v>127</v>
      </c>
      <c r="AT99" s="230" t="s">
        <v>122</v>
      </c>
      <c r="AU99" s="230" t="s">
        <v>81</v>
      </c>
      <c r="AY99" s="18" t="s">
        <v>120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18" t="s">
        <v>79</v>
      </c>
      <c r="BK99" s="231">
        <f>ROUND(I99*H99,2)</f>
        <v>0</v>
      </c>
      <c r="BL99" s="18" t="s">
        <v>127</v>
      </c>
      <c r="BM99" s="230" t="s">
        <v>436</v>
      </c>
    </row>
    <row r="100" s="2" customFormat="1" ht="21.75" customHeight="1">
      <c r="A100" s="39"/>
      <c r="B100" s="40"/>
      <c r="C100" s="219" t="s">
        <v>127</v>
      </c>
      <c r="D100" s="219" t="s">
        <v>122</v>
      </c>
      <c r="E100" s="220" t="s">
        <v>152</v>
      </c>
      <c r="F100" s="221" t="s">
        <v>153</v>
      </c>
      <c r="G100" s="222" t="s">
        <v>125</v>
      </c>
      <c r="H100" s="223">
        <v>62.573</v>
      </c>
      <c r="I100" s="224"/>
      <c r="J100" s="225">
        <f>ROUND(I100*H100,2)</f>
        <v>0</v>
      </c>
      <c r="K100" s="221" t="s">
        <v>154</v>
      </c>
      <c r="L100" s="45"/>
      <c r="M100" s="226" t="s">
        <v>19</v>
      </c>
      <c r="N100" s="227" t="s">
        <v>42</v>
      </c>
      <c r="O100" s="8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127</v>
      </c>
      <c r="AT100" s="230" t="s">
        <v>122</v>
      </c>
      <c r="AU100" s="230" t="s">
        <v>81</v>
      </c>
      <c r="AY100" s="18" t="s">
        <v>120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79</v>
      </c>
      <c r="BK100" s="231">
        <f>ROUND(I100*H100,2)</f>
        <v>0</v>
      </c>
      <c r="BL100" s="18" t="s">
        <v>127</v>
      </c>
      <c r="BM100" s="230" t="s">
        <v>437</v>
      </c>
    </row>
    <row r="101" s="2" customFormat="1" ht="21.75" customHeight="1">
      <c r="A101" s="39"/>
      <c r="B101" s="40"/>
      <c r="C101" s="219" t="s">
        <v>151</v>
      </c>
      <c r="D101" s="219" t="s">
        <v>122</v>
      </c>
      <c r="E101" s="220" t="s">
        <v>157</v>
      </c>
      <c r="F101" s="221" t="s">
        <v>158</v>
      </c>
      <c r="G101" s="222" t="s">
        <v>159</v>
      </c>
      <c r="H101" s="223">
        <v>62.573</v>
      </c>
      <c r="I101" s="224"/>
      <c r="J101" s="225">
        <f>ROUND(I101*H101,2)</f>
        <v>0</v>
      </c>
      <c r="K101" s="221" t="s">
        <v>126</v>
      </c>
      <c r="L101" s="45"/>
      <c r="M101" s="226" t="s">
        <v>19</v>
      </c>
      <c r="N101" s="227" t="s">
        <v>42</v>
      </c>
      <c r="O101" s="8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30" t="s">
        <v>127</v>
      </c>
      <c r="AT101" s="230" t="s">
        <v>122</v>
      </c>
      <c r="AU101" s="230" t="s">
        <v>81</v>
      </c>
      <c r="AY101" s="18" t="s">
        <v>120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18" t="s">
        <v>79</v>
      </c>
      <c r="BK101" s="231">
        <f>ROUND(I101*H101,2)</f>
        <v>0</v>
      </c>
      <c r="BL101" s="18" t="s">
        <v>127</v>
      </c>
      <c r="BM101" s="230" t="s">
        <v>438</v>
      </c>
    </row>
    <row r="102" s="2" customFormat="1" ht="21.75" customHeight="1">
      <c r="A102" s="39"/>
      <c r="B102" s="40"/>
      <c r="C102" s="219" t="s">
        <v>156</v>
      </c>
      <c r="D102" s="219" t="s">
        <v>122</v>
      </c>
      <c r="E102" s="220" t="s">
        <v>162</v>
      </c>
      <c r="F102" s="221" t="s">
        <v>163</v>
      </c>
      <c r="G102" s="222" t="s">
        <v>125</v>
      </c>
      <c r="H102" s="223">
        <v>25.198</v>
      </c>
      <c r="I102" s="224"/>
      <c r="J102" s="225">
        <f>ROUND(I102*H102,2)</f>
        <v>0</v>
      </c>
      <c r="K102" s="221" t="s">
        <v>126</v>
      </c>
      <c r="L102" s="45"/>
      <c r="M102" s="226" t="s">
        <v>19</v>
      </c>
      <c r="N102" s="227" t="s">
        <v>42</v>
      </c>
      <c r="O102" s="8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30" t="s">
        <v>127</v>
      </c>
      <c r="AT102" s="230" t="s">
        <v>122</v>
      </c>
      <c r="AU102" s="230" t="s">
        <v>81</v>
      </c>
      <c r="AY102" s="18" t="s">
        <v>120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18" t="s">
        <v>79</v>
      </c>
      <c r="BK102" s="231">
        <f>ROUND(I102*H102,2)</f>
        <v>0</v>
      </c>
      <c r="BL102" s="18" t="s">
        <v>127</v>
      </c>
      <c r="BM102" s="230" t="s">
        <v>439</v>
      </c>
    </row>
    <row r="103" s="13" customFormat="1">
      <c r="A103" s="13"/>
      <c r="B103" s="232"/>
      <c r="C103" s="233"/>
      <c r="D103" s="234" t="s">
        <v>132</v>
      </c>
      <c r="E103" s="235" t="s">
        <v>19</v>
      </c>
      <c r="F103" s="236" t="s">
        <v>416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132</v>
      </c>
      <c r="AU103" s="242" t="s">
        <v>81</v>
      </c>
      <c r="AV103" s="13" t="s">
        <v>79</v>
      </c>
      <c r="AW103" s="13" t="s">
        <v>33</v>
      </c>
      <c r="AX103" s="13" t="s">
        <v>71</v>
      </c>
      <c r="AY103" s="242" t="s">
        <v>120</v>
      </c>
    </row>
    <row r="104" s="14" customFormat="1">
      <c r="A104" s="14"/>
      <c r="B104" s="243"/>
      <c r="C104" s="244"/>
      <c r="D104" s="234" t="s">
        <v>132</v>
      </c>
      <c r="E104" s="245" t="s">
        <v>19</v>
      </c>
      <c r="F104" s="246" t="s">
        <v>440</v>
      </c>
      <c r="G104" s="244"/>
      <c r="H104" s="247">
        <v>4.2000000000000002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132</v>
      </c>
      <c r="AU104" s="253" t="s">
        <v>81</v>
      </c>
      <c r="AV104" s="14" t="s">
        <v>81</v>
      </c>
      <c r="AW104" s="14" t="s">
        <v>33</v>
      </c>
      <c r="AX104" s="14" t="s">
        <v>71</v>
      </c>
      <c r="AY104" s="253" t="s">
        <v>120</v>
      </c>
    </row>
    <row r="105" s="13" customFormat="1">
      <c r="A105" s="13"/>
      <c r="B105" s="232"/>
      <c r="C105" s="233"/>
      <c r="D105" s="234" t="s">
        <v>132</v>
      </c>
      <c r="E105" s="235" t="s">
        <v>19</v>
      </c>
      <c r="F105" s="236" t="s">
        <v>415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132</v>
      </c>
      <c r="AU105" s="242" t="s">
        <v>81</v>
      </c>
      <c r="AV105" s="13" t="s">
        <v>79</v>
      </c>
      <c r="AW105" s="13" t="s">
        <v>33</v>
      </c>
      <c r="AX105" s="13" t="s">
        <v>71</v>
      </c>
      <c r="AY105" s="242" t="s">
        <v>120</v>
      </c>
    </row>
    <row r="106" s="14" customFormat="1">
      <c r="A106" s="14"/>
      <c r="B106" s="243"/>
      <c r="C106" s="244"/>
      <c r="D106" s="234" t="s">
        <v>132</v>
      </c>
      <c r="E106" s="245" t="s">
        <v>19</v>
      </c>
      <c r="F106" s="246" t="s">
        <v>441</v>
      </c>
      <c r="G106" s="244"/>
      <c r="H106" s="247">
        <v>20.998000000000001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132</v>
      </c>
      <c r="AU106" s="253" t="s">
        <v>81</v>
      </c>
      <c r="AV106" s="14" t="s">
        <v>81</v>
      </c>
      <c r="AW106" s="14" t="s">
        <v>33</v>
      </c>
      <c r="AX106" s="14" t="s">
        <v>71</v>
      </c>
      <c r="AY106" s="253" t="s">
        <v>120</v>
      </c>
    </row>
    <row r="107" s="15" customFormat="1">
      <c r="A107" s="15"/>
      <c r="B107" s="254"/>
      <c r="C107" s="255"/>
      <c r="D107" s="234" t="s">
        <v>132</v>
      </c>
      <c r="E107" s="256" t="s">
        <v>19</v>
      </c>
      <c r="F107" s="257" t="s">
        <v>139</v>
      </c>
      <c r="G107" s="255"/>
      <c r="H107" s="258">
        <v>25.198</v>
      </c>
      <c r="I107" s="259"/>
      <c r="J107" s="255"/>
      <c r="K107" s="255"/>
      <c r="L107" s="260"/>
      <c r="M107" s="261"/>
      <c r="N107" s="262"/>
      <c r="O107" s="262"/>
      <c r="P107" s="262"/>
      <c r="Q107" s="262"/>
      <c r="R107" s="262"/>
      <c r="S107" s="262"/>
      <c r="T107" s="26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4" t="s">
        <v>132</v>
      </c>
      <c r="AU107" s="264" t="s">
        <v>81</v>
      </c>
      <c r="AV107" s="15" t="s">
        <v>127</v>
      </c>
      <c r="AW107" s="15" t="s">
        <v>33</v>
      </c>
      <c r="AX107" s="15" t="s">
        <v>79</v>
      </c>
      <c r="AY107" s="264" t="s">
        <v>120</v>
      </c>
    </row>
    <row r="108" s="2" customFormat="1" ht="21.75" customHeight="1">
      <c r="A108" s="39"/>
      <c r="B108" s="40"/>
      <c r="C108" s="219" t="s">
        <v>161</v>
      </c>
      <c r="D108" s="219" t="s">
        <v>122</v>
      </c>
      <c r="E108" s="220" t="s">
        <v>167</v>
      </c>
      <c r="F108" s="221" t="s">
        <v>168</v>
      </c>
      <c r="G108" s="222" t="s">
        <v>169</v>
      </c>
      <c r="H108" s="223">
        <v>20</v>
      </c>
      <c r="I108" s="224"/>
      <c r="J108" s="225">
        <f>ROUND(I108*H108,2)</f>
        <v>0</v>
      </c>
      <c r="K108" s="221" t="s">
        <v>126</v>
      </c>
      <c r="L108" s="45"/>
      <c r="M108" s="226" t="s">
        <v>19</v>
      </c>
      <c r="N108" s="227" t="s">
        <v>42</v>
      </c>
      <c r="O108" s="8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0" t="s">
        <v>127</v>
      </c>
      <c r="AT108" s="230" t="s">
        <v>122</v>
      </c>
      <c r="AU108" s="230" t="s">
        <v>81</v>
      </c>
      <c r="AY108" s="18" t="s">
        <v>120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18" t="s">
        <v>79</v>
      </c>
      <c r="BK108" s="231">
        <f>ROUND(I108*H108,2)</f>
        <v>0</v>
      </c>
      <c r="BL108" s="18" t="s">
        <v>127</v>
      </c>
      <c r="BM108" s="230" t="s">
        <v>442</v>
      </c>
    </row>
    <row r="109" s="13" customFormat="1">
      <c r="A109" s="13"/>
      <c r="B109" s="232"/>
      <c r="C109" s="233"/>
      <c r="D109" s="234" t="s">
        <v>132</v>
      </c>
      <c r="E109" s="235" t="s">
        <v>19</v>
      </c>
      <c r="F109" s="236" t="s">
        <v>443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132</v>
      </c>
      <c r="AU109" s="242" t="s">
        <v>81</v>
      </c>
      <c r="AV109" s="13" t="s">
        <v>79</v>
      </c>
      <c r="AW109" s="13" t="s">
        <v>33</v>
      </c>
      <c r="AX109" s="13" t="s">
        <v>71</v>
      </c>
      <c r="AY109" s="242" t="s">
        <v>120</v>
      </c>
    </row>
    <row r="110" s="14" customFormat="1">
      <c r="A110" s="14"/>
      <c r="B110" s="243"/>
      <c r="C110" s="244"/>
      <c r="D110" s="234" t="s">
        <v>132</v>
      </c>
      <c r="E110" s="245" t="s">
        <v>19</v>
      </c>
      <c r="F110" s="246" t="s">
        <v>444</v>
      </c>
      <c r="G110" s="244"/>
      <c r="H110" s="247">
        <v>20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132</v>
      </c>
      <c r="AU110" s="253" t="s">
        <v>81</v>
      </c>
      <c r="AV110" s="14" t="s">
        <v>81</v>
      </c>
      <c r="AW110" s="14" t="s">
        <v>33</v>
      </c>
      <c r="AX110" s="14" t="s">
        <v>71</v>
      </c>
      <c r="AY110" s="253" t="s">
        <v>120</v>
      </c>
    </row>
    <row r="111" s="15" customFormat="1">
      <c r="A111" s="15"/>
      <c r="B111" s="254"/>
      <c r="C111" s="255"/>
      <c r="D111" s="234" t="s">
        <v>132</v>
      </c>
      <c r="E111" s="256" t="s">
        <v>19</v>
      </c>
      <c r="F111" s="257" t="s">
        <v>139</v>
      </c>
      <c r="G111" s="255"/>
      <c r="H111" s="258">
        <v>20</v>
      </c>
      <c r="I111" s="259"/>
      <c r="J111" s="255"/>
      <c r="K111" s="255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132</v>
      </c>
      <c r="AU111" s="264" t="s">
        <v>81</v>
      </c>
      <c r="AV111" s="15" t="s">
        <v>127</v>
      </c>
      <c r="AW111" s="15" t="s">
        <v>33</v>
      </c>
      <c r="AX111" s="15" t="s">
        <v>79</v>
      </c>
      <c r="AY111" s="264" t="s">
        <v>120</v>
      </c>
    </row>
    <row r="112" s="12" customFormat="1" ht="22.8" customHeight="1">
      <c r="A112" s="12"/>
      <c r="B112" s="203"/>
      <c r="C112" s="204"/>
      <c r="D112" s="205" t="s">
        <v>70</v>
      </c>
      <c r="E112" s="217" t="s">
        <v>81</v>
      </c>
      <c r="F112" s="217" t="s">
        <v>172</v>
      </c>
      <c r="G112" s="204"/>
      <c r="H112" s="204"/>
      <c r="I112" s="207"/>
      <c r="J112" s="218">
        <f>BK112</f>
        <v>0</v>
      </c>
      <c r="K112" s="204"/>
      <c r="L112" s="209"/>
      <c r="M112" s="210"/>
      <c r="N112" s="211"/>
      <c r="O112" s="211"/>
      <c r="P112" s="212">
        <f>SUM(P113:P141)</f>
        <v>0</v>
      </c>
      <c r="Q112" s="211"/>
      <c r="R112" s="212">
        <f>SUM(R113:R141)</f>
        <v>16.165579030000004</v>
      </c>
      <c r="S112" s="211"/>
      <c r="T112" s="213">
        <f>SUM(T113:T141)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4" t="s">
        <v>79</v>
      </c>
      <c r="AT112" s="215" t="s">
        <v>70</v>
      </c>
      <c r="AU112" s="215" t="s">
        <v>79</v>
      </c>
      <c r="AY112" s="214" t="s">
        <v>120</v>
      </c>
      <c r="BK112" s="216">
        <f>SUM(BK113:BK141)</f>
        <v>0</v>
      </c>
    </row>
    <row r="113" s="2" customFormat="1" ht="16.5" customHeight="1">
      <c r="A113" s="39"/>
      <c r="B113" s="40"/>
      <c r="C113" s="219" t="s">
        <v>166</v>
      </c>
      <c r="D113" s="219" t="s">
        <v>122</v>
      </c>
      <c r="E113" s="220" t="s">
        <v>174</v>
      </c>
      <c r="F113" s="221" t="s">
        <v>175</v>
      </c>
      <c r="G113" s="222" t="s">
        <v>125</v>
      </c>
      <c r="H113" s="223">
        <v>0.308</v>
      </c>
      <c r="I113" s="224"/>
      <c r="J113" s="225">
        <f>ROUND(I113*H113,2)</f>
        <v>0</v>
      </c>
      <c r="K113" s="221" t="s">
        <v>154</v>
      </c>
      <c r="L113" s="45"/>
      <c r="M113" s="226" t="s">
        <v>19</v>
      </c>
      <c r="N113" s="227" t="s">
        <v>42</v>
      </c>
      <c r="O113" s="8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0" t="s">
        <v>127</v>
      </c>
      <c r="AT113" s="230" t="s">
        <v>122</v>
      </c>
      <c r="AU113" s="230" t="s">
        <v>81</v>
      </c>
      <c r="AY113" s="18" t="s">
        <v>120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18" t="s">
        <v>79</v>
      </c>
      <c r="BK113" s="231">
        <f>ROUND(I113*H113,2)</f>
        <v>0</v>
      </c>
      <c r="BL113" s="18" t="s">
        <v>127</v>
      </c>
      <c r="BM113" s="230" t="s">
        <v>445</v>
      </c>
    </row>
    <row r="114" s="14" customFormat="1">
      <c r="A114" s="14"/>
      <c r="B114" s="243"/>
      <c r="C114" s="244"/>
      <c r="D114" s="234" t="s">
        <v>132</v>
      </c>
      <c r="E114" s="245" t="s">
        <v>19</v>
      </c>
      <c r="F114" s="246" t="s">
        <v>446</v>
      </c>
      <c r="G114" s="244"/>
      <c r="H114" s="247">
        <v>0.308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132</v>
      </c>
      <c r="AU114" s="253" t="s">
        <v>81</v>
      </c>
      <c r="AV114" s="14" t="s">
        <v>81</v>
      </c>
      <c r="AW114" s="14" t="s">
        <v>33</v>
      </c>
      <c r="AX114" s="14" t="s">
        <v>71</v>
      </c>
      <c r="AY114" s="253" t="s">
        <v>120</v>
      </c>
    </row>
    <row r="115" s="15" customFormat="1">
      <c r="A115" s="15"/>
      <c r="B115" s="254"/>
      <c r="C115" s="255"/>
      <c r="D115" s="234" t="s">
        <v>132</v>
      </c>
      <c r="E115" s="256" t="s">
        <v>19</v>
      </c>
      <c r="F115" s="257" t="s">
        <v>139</v>
      </c>
      <c r="G115" s="255"/>
      <c r="H115" s="258">
        <v>0.308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132</v>
      </c>
      <c r="AU115" s="264" t="s">
        <v>81</v>
      </c>
      <c r="AV115" s="15" t="s">
        <v>127</v>
      </c>
      <c r="AW115" s="15" t="s">
        <v>33</v>
      </c>
      <c r="AX115" s="15" t="s">
        <v>79</v>
      </c>
      <c r="AY115" s="264" t="s">
        <v>120</v>
      </c>
    </row>
    <row r="116" s="2" customFormat="1" ht="16.5" customHeight="1">
      <c r="A116" s="39"/>
      <c r="B116" s="40"/>
      <c r="C116" s="219" t="s">
        <v>173</v>
      </c>
      <c r="D116" s="219" t="s">
        <v>122</v>
      </c>
      <c r="E116" s="220" t="s">
        <v>179</v>
      </c>
      <c r="F116" s="221" t="s">
        <v>180</v>
      </c>
      <c r="G116" s="222" t="s">
        <v>181</v>
      </c>
      <c r="H116" s="223">
        <v>12</v>
      </c>
      <c r="I116" s="224"/>
      <c r="J116" s="225">
        <f>ROUND(I116*H116,2)</f>
        <v>0</v>
      </c>
      <c r="K116" s="221" t="s">
        <v>126</v>
      </c>
      <c r="L116" s="45"/>
      <c r="M116" s="226" t="s">
        <v>19</v>
      </c>
      <c r="N116" s="227" t="s">
        <v>42</v>
      </c>
      <c r="O116" s="85"/>
      <c r="P116" s="228">
        <f>O116*H116</f>
        <v>0</v>
      </c>
      <c r="Q116" s="228">
        <v>0.00116</v>
      </c>
      <c r="R116" s="228">
        <f>Q116*H116</f>
        <v>0.01392</v>
      </c>
      <c r="S116" s="228">
        <v>0</v>
      </c>
      <c r="T116" s="22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0" t="s">
        <v>127</v>
      </c>
      <c r="AT116" s="230" t="s">
        <v>122</v>
      </c>
      <c r="AU116" s="230" t="s">
        <v>81</v>
      </c>
      <c r="AY116" s="18" t="s">
        <v>120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18" t="s">
        <v>79</v>
      </c>
      <c r="BK116" s="231">
        <f>ROUND(I116*H116,2)</f>
        <v>0</v>
      </c>
      <c r="BL116" s="18" t="s">
        <v>127</v>
      </c>
      <c r="BM116" s="230" t="s">
        <v>447</v>
      </c>
    </row>
    <row r="117" s="2" customFormat="1" ht="16.5" customHeight="1">
      <c r="A117" s="39"/>
      <c r="B117" s="40"/>
      <c r="C117" s="268" t="s">
        <v>178</v>
      </c>
      <c r="D117" s="268" t="s">
        <v>184</v>
      </c>
      <c r="E117" s="269" t="s">
        <v>185</v>
      </c>
      <c r="F117" s="270" t="s">
        <v>186</v>
      </c>
      <c r="G117" s="271" t="s">
        <v>181</v>
      </c>
      <c r="H117" s="272">
        <v>5</v>
      </c>
      <c r="I117" s="273"/>
      <c r="J117" s="274">
        <f>ROUND(I117*H117,2)</f>
        <v>0</v>
      </c>
      <c r="K117" s="270" t="s">
        <v>126</v>
      </c>
      <c r="L117" s="275"/>
      <c r="M117" s="276" t="s">
        <v>19</v>
      </c>
      <c r="N117" s="277" t="s">
        <v>42</v>
      </c>
      <c r="O117" s="85"/>
      <c r="P117" s="228">
        <f>O117*H117</f>
        <v>0</v>
      </c>
      <c r="Q117" s="228">
        <v>0.0016000000000000001</v>
      </c>
      <c r="R117" s="228">
        <f>Q117*H117</f>
        <v>0.0080000000000000002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166</v>
      </c>
      <c r="AT117" s="230" t="s">
        <v>184</v>
      </c>
      <c r="AU117" s="230" t="s">
        <v>81</v>
      </c>
      <c r="AY117" s="18" t="s">
        <v>120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79</v>
      </c>
      <c r="BK117" s="231">
        <f>ROUND(I117*H117,2)</f>
        <v>0</v>
      </c>
      <c r="BL117" s="18" t="s">
        <v>127</v>
      </c>
      <c r="BM117" s="230" t="s">
        <v>448</v>
      </c>
    </row>
    <row r="118" s="13" customFormat="1">
      <c r="A118" s="13"/>
      <c r="B118" s="232"/>
      <c r="C118" s="233"/>
      <c r="D118" s="234" t="s">
        <v>132</v>
      </c>
      <c r="E118" s="235" t="s">
        <v>19</v>
      </c>
      <c r="F118" s="236" t="s">
        <v>449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132</v>
      </c>
      <c r="AU118" s="242" t="s">
        <v>81</v>
      </c>
      <c r="AV118" s="13" t="s">
        <v>79</v>
      </c>
      <c r="AW118" s="13" t="s">
        <v>33</v>
      </c>
      <c r="AX118" s="13" t="s">
        <v>71</v>
      </c>
      <c r="AY118" s="242" t="s">
        <v>120</v>
      </c>
    </row>
    <row r="119" s="14" customFormat="1">
      <c r="A119" s="14"/>
      <c r="B119" s="243"/>
      <c r="C119" s="244"/>
      <c r="D119" s="234" t="s">
        <v>132</v>
      </c>
      <c r="E119" s="245" t="s">
        <v>19</v>
      </c>
      <c r="F119" s="246" t="s">
        <v>450</v>
      </c>
      <c r="G119" s="244"/>
      <c r="H119" s="247">
        <v>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132</v>
      </c>
      <c r="AU119" s="253" t="s">
        <v>81</v>
      </c>
      <c r="AV119" s="14" t="s">
        <v>81</v>
      </c>
      <c r="AW119" s="14" t="s">
        <v>33</v>
      </c>
      <c r="AX119" s="14" t="s">
        <v>71</v>
      </c>
      <c r="AY119" s="253" t="s">
        <v>120</v>
      </c>
    </row>
    <row r="120" s="15" customFormat="1">
      <c r="A120" s="15"/>
      <c r="B120" s="254"/>
      <c r="C120" s="255"/>
      <c r="D120" s="234" t="s">
        <v>132</v>
      </c>
      <c r="E120" s="256" t="s">
        <v>19</v>
      </c>
      <c r="F120" s="257" t="s">
        <v>139</v>
      </c>
      <c r="G120" s="255"/>
      <c r="H120" s="258">
        <v>5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4" t="s">
        <v>132</v>
      </c>
      <c r="AU120" s="264" t="s">
        <v>81</v>
      </c>
      <c r="AV120" s="15" t="s">
        <v>127</v>
      </c>
      <c r="AW120" s="15" t="s">
        <v>33</v>
      </c>
      <c r="AX120" s="15" t="s">
        <v>79</v>
      </c>
      <c r="AY120" s="264" t="s">
        <v>120</v>
      </c>
    </row>
    <row r="121" s="2" customFormat="1" ht="16.5" customHeight="1">
      <c r="A121" s="39"/>
      <c r="B121" s="40"/>
      <c r="C121" s="268" t="s">
        <v>183</v>
      </c>
      <c r="D121" s="268" t="s">
        <v>184</v>
      </c>
      <c r="E121" s="269" t="s">
        <v>190</v>
      </c>
      <c r="F121" s="270" t="s">
        <v>191</v>
      </c>
      <c r="G121" s="271" t="s">
        <v>192</v>
      </c>
      <c r="H121" s="272">
        <v>5</v>
      </c>
      <c r="I121" s="273"/>
      <c r="J121" s="274">
        <f>ROUND(I121*H121,2)</f>
        <v>0</v>
      </c>
      <c r="K121" s="270" t="s">
        <v>126</v>
      </c>
      <c r="L121" s="275"/>
      <c r="M121" s="276" t="s">
        <v>19</v>
      </c>
      <c r="N121" s="277" t="s">
        <v>42</v>
      </c>
      <c r="O121" s="8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166</v>
      </c>
      <c r="AT121" s="230" t="s">
        <v>184</v>
      </c>
      <c r="AU121" s="230" t="s">
        <v>81</v>
      </c>
      <c r="AY121" s="18" t="s">
        <v>120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79</v>
      </c>
      <c r="BK121" s="231">
        <f>ROUND(I121*H121,2)</f>
        <v>0</v>
      </c>
      <c r="BL121" s="18" t="s">
        <v>127</v>
      </c>
      <c r="BM121" s="230" t="s">
        <v>451</v>
      </c>
    </row>
    <row r="122" s="2" customFormat="1" ht="21.75" customHeight="1">
      <c r="A122" s="39"/>
      <c r="B122" s="40"/>
      <c r="C122" s="219" t="s">
        <v>189</v>
      </c>
      <c r="D122" s="219" t="s">
        <v>122</v>
      </c>
      <c r="E122" s="220" t="s">
        <v>195</v>
      </c>
      <c r="F122" s="221" t="s">
        <v>196</v>
      </c>
      <c r="G122" s="222" t="s">
        <v>169</v>
      </c>
      <c r="H122" s="223">
        <v>12</v>
      </c>
      <c r="I122" s="224"/>
      <c r="J122" s="225">
        <f>ROUND(I122*H122,2)</f>
        <v>0</v>
      </c>
      <c r="K122" s="221" t="s">
        <v>126</v>
      </c>
      <c r="L122" s="45"/>
      <c r="M122" s="226" t="s">
        <v>19</v>
      </c>
      <c r="N122" s="227" t="s">
        <v>42</v>
      </c>
      <c r="O122" s="85"/>
      <c r="P122" s="228">
        <f>O122*H122</f>
        <v>0</v>
      </c>
      <c r="Q122" s="228">
        <v>0.00010000000000000001</v>
      </c>
      <c r="R122" s="228">
        <f>Q122*H122</f>
        <v>0.0012000000000000001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127</v>
      </c>
      <c r="AT122" s="230" t="s">
        <v>122</v>
      </c>
      <c r="AU122" s="230" t="s">
        <v>81</v>
      </c>
      <c r="AY122" s="18" t="s">
        <v>120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79</v>
      </c>
      <c r="BK122" s="231">
        <f>ROUND(I122*H122,2)</f>
        <v>0</v>
      </c>
      <c r="BL122" s="18" t="s">
        <v>127</v>
      </c>
      <c r="BM122" s="230" t="s">
        <v>452</v>
      </c>
    </row>
    <row r="123" s="2" customFormat="1" ht="16.5" customHeight="1">
      <c r="A123" s="39"/>
      <c r="B123" s="40"/>
      <c r="C123" s="268" t="s">
        <v>194</v>
      </c>
      <c r="D123" s="268" t="s">
        <v>184</v>
      </c>
      <c r="E123" s="269" t="s">
        <v>200</v>
      </c>
      <c r="F123" s="270" t="s">
        <v>201</v>
      </c>
      <c r="G123" s="271" t="s">
        <v>169</v>
      </c>
      <c r="H123" s="272">
        <v>13.800000000000001</v>
      </c>
      <c r="I123" s="273"/>
      <c r="J123" s="274">
        <f>ROUND(I123*H123,2)</f>
        <v>0</v>
      </c>
      <c r="K123" s="270" t="s">
        <v>126</v>
      </c>
      <c r="L123" s="275"/>
      <c r="M123" s="276" t="s">
        <v>19</v>
      </c>
      <c r="N123" s="277" t="s">
        <v>42</v>
      </c>
      <c r="O123" s="85"/>
      <c r="P123" s="228">
        <f>O123*H123</f>
        <v>0</v>
      </c>
      <c r="Q123" s="228">
        <v>0.00010000000000000001</v>
      </c>
      <c r="R123" s="228">
        <f>Q123*H123</f>
        <v>0.0013800000000000002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166</v>
      </c>
      <c r="AT123" s="230" t="s">
        <v>184</v>
      </c>
      <c r="AU123" s="230" t="s">
        <v>81</v>
      </c>
      <c r="AY123" s="18" t="s">
        <v>120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79</v>
      </c>
      <c r="BK123" s="231">
        <f>ROUND(I123*H123,2)</f>
        <v>0</v>
      </c>
      <c r="BL123" s="18" t="s">
        <v>127</v>
      </c>
      <c r="BM123" s="230" t="s">
        <v>453</v>
      </c>
    </row>
    <row r="124" s="14" customFormat="1">
      <c r="A124" s="14"/>
      <c r="B124" s="243"/>
      <c r="C124" s="244"/>
      <c r="D124" s="234" t="s">
        <v>132</v>
      </c>
      <c r="E124" s="244"/>
      <c r="F124" s="246" t="s">
        <v>454</v>
      </c>
      <c r="G124" s="244"/>
      <c r="H124" s="247">
        <v>13.800000000000001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132</v>
      </c>
      <c r="AU124" s="253" t="s">
        <v>81</v>
      </c>
      <c r="AV124" s="14" t="s">
        <v>81</v>
      </c>
      <c r="AW124" s="14" t="s">
        <v>4</v>
      </c>
      <c r="AX124" s="14" t="s">
        <v>79</v>
      </c>
      <c r="AY124" s="253" t="s">
        <v>120</v>
      </c>
    </row>
    <row r="125" s="2" customFormat="1" ht="16.5" customHeight="1">
      <c r="A125" s="39"/>
      <c r="B125" s="40"/>
      <c r="C125" s="219" t="s">
        <v>199</v>
      </c>
      <c r="D125" s="219" t="s">
        <v>122</v>
      </c>
      <c r="E125" s="220" t="s">
        <v>204</v>
      </c>
      <c r="F125" s="221" t="s">
        <v>205</v>
      </c>
      <c r="G125" s="222" t="s">
        <v>169</v>
      </c>
      <c r="H125" s="223">
        <v>18</v>
      </c>
      <c r="I125" s="224"/>
      <c r="J125" s="225">
        <f>ROUND(I125*H125,2)</f>
        <v>0</v>
      </c>
      <c r="K125" s="221" t="s">
        <v>126</v>
      </c>
      <c r="L125" s="45"/>
      <c r="M125" s="226" t="s">
        <v>19</v>
      </c>
      <c r="N125" s="227" t="s">
        <v>42</v>
      </c>
      <c r="O125" s="85"/>
      <c r="P125" s="228">
        <f>O125*H125</f>
        <v>0</v>
      </c>
      <c r="Q125" s="228">
        <v>0.00247</v>
      </c>
      <c r="R125" s="228">
        <f>Q125*H125</f>
        <v>0.04446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127</v>
      </c>
      <c r="AT125" s="230" t="s">
        <v>122</v>
      </c>
      <c r="AU125" s="230" t="s">
        <v>81</v>
      </c>
      <c r="AY125" s="18" t="s">
        <v>120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79</v>
      </c>
      <c r="BK125" s="231">
        <f>ROUND(I125*H125,2)</f>
        <v>0</v>
      </c>
      <c r="BL125" s="18" t="s">
        <v>127</v>
      </c>
      <c r="BM125" s="230" t="s">
        <v>455</v>
      </c>
    </row>
    <row r="126" s="14" customFormat="1">
      <c r="A126" s="14"/>
      <c r="B126" s="243"/>
      <c r="C126" s="244"/>
      <c r="D126" s="234" t="s">
        <v>132</v>
      </c>
      <c r="E126" s="245" t="s">
        <v>19</v>
      </c>
      <c r="F126" s="246" t="s">
        <v>456</v>
      </c>
      <c r="G126" s="244"/>
      <c r="H126" s="247">
        <v>18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132</v>
      </c>
      <c r="AU126" s="253" t="s">
        <v>81</v>
      </c>
      <c r="AV126" s="14" t="s">
        <v>81</v>
      </c>
      <c r="AW126" s="14" t="s">
        <v>33</v>
      </c>
      <c r="AX126" s="14" t="s">
        <v>71</v>
      </c>
      <c r="AY126" s="253" t="s">
        <v>120</v>
      </c>
    </row>
    <row r="127" s="15" customFormat="1">
      <c r="A127" s="15"/>
      <c r="B127" s="254"/>
      <c r="C127" s="255"/>
      <c r="D127" s="234" t="s">
        <v>132</v>
      </c>
      <c r="E127" s="256" t="s">
        <v>19</v>
      </c>
      <c r="F127" s="257" t="s">
        <v>139</v>
      </c>
      <c r="G127" s="255"/>
      <c r="H127" s="258">
        <v>18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4" t="s">
        <v>132</v>
      </c>
      <c r="AU127" s="264" t="s">
        <v>81</v>
      </c>
      <c r="AV127" s="15" t="s">
        <v>127</v>
      </c>
      <c r="AW127" s="15" t="s">
        <v>33</v>
      </c>
      <c r="AX127" s="15" t="s">
        <v>79</v>
      </c>
      <c r="AY127" s="264" t="s">
        <v>120</v>
      </c>
    </row>
    <row r="128" s="2" customFormat="1" ht="16.5" customHeight="1">
      <c r="A128" s="39"/>
      <c r="B128" s="40"/>
      <c r="C128" s="219" t="s">
        <v>8</v>
      </c>
      <c r="D128" s="219" t="s">
        <v>122</v>
      </c>
      <c r="E128" s="220" t="s">
        <v>210</v>
      </c>
      <c r="F128" s="221" t="s">
        <v>211</v>
      </c>
      <c r="G128" s="222" t="s">
        <v>169</v>
      </c>
      <c r="H128" s="223">
        <v>18</v>
      </c>
      <c r="I128" s="224"/>
      <c r="J128" s="225">
        <f>ROUND(I128*H128,2)</f>
        <v>0</v>
      </c>
      <c r="K128" s="221" t="s">
        <v>126</v>
      </c>
      <c r="L128" s="45"/>
      <c r="M128" s="226" t="s">
        <v>19</v>
      </c>
      <c r="N128" s="227" t="s">
        <v>42</v>
      </c>
      <c r="O128" s="8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127</v>
      </c>
      <c r="AT128" s="230" t="s">
        <v>122</v>
      </c>
      <c r="AU128" s="230" t="s">
        <v>81</v>
      </c>
      <c r="AY128" s="18" t="s">
        <v>120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79</v>
      </c>
      <c r="BK128" s="231">
        <f>ROUND(I128*H128,2)</f>
        <v>0</v>
      </c>
      <c r="BL128" s="18" t="s">
        <v>127</v>
      </c>
      <c r="BM128" s="230" t="s">
        <v>457</v>
      </c>
    </row>
    <row r="129" s="2" customFormat="1" ht="16.5" customHeight="1">
      <c r="A129" s="39"/>
      <c r="B129" s="40"/>
      <c r="C129" s="219" t="s">
        <v>209</v>
      </c>
      <c r="D129" s="219" t="s">
        <v>122</v>
      </c>
      <c r="E129" s="220" t="s">
        <v>226</v>
      </c>
      <c r="F129" s="221" t="s">
        <v>227</v>
      </c>
      <c r="G129" s="222" t="s">
        <v>159</v>
      </c>
      <c r="H129" s="223">
        <v>0.058999999999999997</v>
      </c>
      <c r="I129" s="224"/>
      <c r="J129" s="225">
        <f>ROUND(I129*H129,2)</f>
        <v>0</v>
      </c>
      <c r="K129" s="221" t="s">
        <v>126</v>
      </c>
      <c r="L129" s="45"/>
      <c r="M129" s="226" t="s">
        <v>19</v>
      </c>
      <c r="N129" s="227" t="s">
        <v>42</v>
      </c>
      <c r="O129" s="85"/>
      <c r="P129" s="228">
        <f>O129*H129</f>
        <v>0</v>
      </c>
      <c r="Q129" s="228">
        <v>1.0601700000000001</v>
      </c>
      <c r="R129" s="228">
        <f>Q129*H129</f>
        <v>0.062550030000000006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127</v>
      </c>
      <c r="AT129" s="230" t="s">
        <v>122</v>
      </c>
      <c r="AU129" s="230" t="s">
        <v>81</v>
      </c>
      <c r="AY129" s="18" t="s">
        <v>120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79</v>
      </c>
      <c r="BK129" s="231">
        <f>ROUND(I129*H129,2)</f>
        <v>0</v>
      </c>
      <c r="BL129" s="18" t="s">
        <v>127</v>
      </c>
      <c r="BM129" s="230" t="s">
        <v>458</v>
      </c>
    </row>
    <row r="130" s="2" customFormat="1" ht="16.5" customHeight="1">
      <c r="A130" s="39"/>
      <c r="B130" s="40"/>
      <c r="C130" s="219" t="s">
        <v>214</v>
      </c>
      <c r="D130" s="219" t="s">
        <v>122</v>
      </c>
      <c r="E130" s="220" t="s">
        <v>215</v>
      </c>
      <c r="F130" s="221" t="s">
        <v>216</v>
      </c>
      <c r="G130" s="222" t="s">
        <v>125</v>
      </c>
      <c r="H130" s="223">
        <v>1.1000000000000001</v>
      </c>
      <c r="I130" s="224"/>
      <c r="J130" s="225">
        <f>ROUND(I130*H130,2)</f>
        <v>0</v>
      </c>
      <c r="K130" s="221" t="s">
        <v>126</v>
      </c>
      <c r="L130" s="45"/>
      <c r="M130" s="226" t="s">
        <v>19</v>
      </c>
      <c r="N130" s="227" t="s">
        <v>42</v>
      </c>
      <c r="O130" s="85"/>
      <c r="P130" s="228">
        <f>O130*H130</f>
        <v>0</v>
      </c>
      <c r="Q130" s="228">
        <v>2.2563399999999998</v>
      </c>
      <c r="R130" s="228">
        <f>Q130*H130</f>
        <v>2.4819740000000001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127</v>
      </c>
      <c r="AT130" s="230" t="s">
        <v>122</v>
      </c>
      <c r="AU130" s="230" t="s">
        <v>81</v>
      </c>
      <c r="AY130" s="18" t="s">
        <v>120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79</v>
      </c>
      <c r="BK130" s="231">
        <f>ROUND(I130*H130,2)</f>
        <v>0</v>
      </c>
      <c r="BL130" s="18" t="s">
        <v>127</v>
      </c>
      <c r="BM130" s="230" t="s">
        <v>459</v>
      </c>
    </row>
    <row r="131" s="13" customFormat="1">
      <c r="A131" s="13"/>
      <c r="B131" s="232"/>
      <c r="C131" s="233"/>
      <c r="D131" s="234" t="s">
        <v>132</v>
      </c>
      <c r="E131" s="235" t="s">
        <v>19</v>
      </c>
      <c r="F131" s="236" t="s">
        <v>460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132</v>
      </c>
      <c r="AU131" s="242" t="s">
        <v>81</v>
      </c>
      <c r="AV131" s="13" t="s">
        <v>79</v>
      </c>
      <c r="AW131" s="13" t="s">
        <v>33</v>
      </c>
      <c r="AX131" s="13" t="s">
        <v>71</v>
      </c>
      <c r="AY131" s="242" t="s">
        <v>120</v>
      </c>
    </row>
    <row r="132" s="14" customFormat="1">
      <c r="A132" s="14"/>
      <c r="B132" s="243"/>
      <c r="C132" s="244"/>
      <c r="D132" s="234" t="s">
        <v>132</v>
      </c>
      <c r="E132" s="245" t="s">
        <v>19</v>
      </c>
      <c r="F132" s="246" t="s">
        <v>461</v>
      </c>
      <c r="G132" s="244"/>
      <c r="H132" s="247">
        <v>1.1000000000000001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132</v>
      </c>
      <c r="AU132" s="253" t="s">
        <v>81</v>
      </c>
      <c r="AV132" s="14" t="s">
        <v>81</v>
      </c>
      <c r="AW132" s="14" t="s">
        <v>33</v>
      </c>
      <c r="AX132" s="14" t="s">
        <v>71</v>
      </c>
      <c r="AY132" s="253" t="s">
        <v>120</v>
      </c>
    </row>
    <row r="133" s="15" customFormat="1">
      <c r="A133" s="15"/>
      <c r="B133" s="254"/>
      <c r="C133" s="255"/>
      <c r="D133" s="234" t="s">
        <v>132</v>
      </c>
      <c r="E133" s="256" t="s">
        <v>19</v>
      </c>
      <c r="F133" s="257" t="s">
        <v>139</v>
      </c>
      <c r="G133" s="255"/>
      <c r="H133" s="258">
        <v>1.1000000000000001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132</v>
      </c>
      <c r="AU133" s="264" t="s">
        <v>81</v>
      </c>
      <c r="AV133" s="15" t="s">
        <v>127</v>
      </c>
      <c r="AW133" s="15" t="s">
        <v>33</v>
      </c>
      <c r="AX133" s="15" t="s">
        <v>79</v>
      </c>
      <c r="AY133" s="264" t="s">
        <v>120</v>
      </c>
    </row>
    <row r="134" s="2" customFormat="1" ht="16.5" customHeight="1">
      <c r="A134" s="39"/>
      <c r="B134" s="40"/>
      <c r="C134" s="219" t="s">
        <v>219</v>
      </c>
      <c r="D134" s="219" t="s">
        <v>122</v>
      </c>
      <c r="E134" s="220" t="s">
        <v>220</v>
      </c>
      <c r="F134" s="221" t="s">
        <v>221</v>
      </c>
      <c r="G134" s="222" t="s">
        <v>125</v>
      </c>
      <c r="H134" s="223">
        <v>5.5</v>
      </c>
      <c r="I134" s="224"/>
      <c r="J134" s="225">
        <f>ROUND(I134*H134,2)</f>
        <v>0</v>
      </c>
      <c r="K134" s="221" t="s">
        <v>126</v>
      </c>
      <c r="L134" s="45"/>
      <c r="M134" s="226" t="s">
        <v>19</v>
      </c>
      <c r="N134" s="227" t="s">
        <v>42</v>
      </c>
      <c r="O134" s="85"/>
      <c r="P134" s="228">
        <f>O134*H134</f>
        <v>0</v>
      </c>
      <c r="Q134" s="228">
        <v>2.45329</v>
      </c>
      <c r="R134" s="228">
        <f>Q134*H134</f>
        <v>13.493095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127</v>
      </c>
      <c r="AT134" s="230" t="s">
        <v>122</v>
      </c>
      <c r="AU134" s="230" t="s">
        <v>81</v>
      </c>
      <c r="AY134" s="18" t="s">
        <v>120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79</v>
      </c>
      <c r="BK134" s="231">
        <f>ROUND(I134*H134,2)</f>
        <v>0</v>
      </c>
      <c r="BL134" s="18" t="s">
        <v>127</v>
      </c>
      <c r="BM134" s="230" t="s">
        <v>462</v>
      </c>
    </row>
    <row r="135" s="2" customFormat="1">
      <c r="A135" s="39"/>
      <c r="B135" s="40"/>
      <c r="C135" s="41"/>
      <c r="D135" s="234" t="s">
        <v>144</v>
      </c>
      <c r="E135" s="41"/>
      <c r="F135" s="265" t="s">
        <v>223</v>
      </c>
      <c r="G135" s="41"/>
      <c r="H135" s="41"/>
      <c r="I135" s="137"/>
      <c r="J135" s="41"/>
      <c r="K135" s="41"/>
      <c r="L135" s="45"/>
      <c r="M135" s="266"/>
      <c r="N135" s="267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81</v>
      </c>
    </row>
    <row r="136" s="14" customFormat="1">
      <c r="A136" s="14"/>
      <c r="B136" s="243"/>
      <c r="C136" s="244"/>
      <c r="D136" s="234" t="s">
        <v>132</v>
      </c>
      <c r="E136" s="245" t="s">
        <v>19</v>
      </c>
      <c r="F136" s="246" t="s">
        <v>463</v>
      </c>
      <c r="G136" s="244"/>
      <c r="H136" s="247">
        <v>5.5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132</v>
      </c>
      <c r="AU136" s="253" t="s">
        <v>81</v>
      </c>
      <c r="AV136" s="14" t="s">
        <v>81</v>
      </c>
      <c r="AW136" s="14" t="s">
        <v>33</v>
      </c>
      <c r="AX136" s="14" t="s">
        <v>71</v>
      </c>
      <c r="AY136" s="253" t="s">
        <v>120</v>
      </c>
    </row>
    <row r="137" s="15" customFormat="1">
      <c r="A137" s="15"/>
      <c r="B137" s="254"/>
      <c r="C137" s="255"/>
      <c r="D137" s="234" t="s">
        <v>132</v>
      </c>
      <c r="E137" s="256" t="s">
        <v>19</v>
      </c>
      <c r="F137" s="257" t="s">
        <v>139</v>
      </c>
      <c r="G137" s="255"/>
      <c r="H137" s="258">
        <v>5.5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132</v>
      </c>
      <c r="AU137" s="264" t="s">
        <v>81</v>
      </c>
      <c r="AV137" s="15" t="s">
        <v>127</v>
      </c>
      <c r="AW137" s="15" t="s">
        <v>33</v>
      </c>
      <c r="AX137" s="15" t="s">
        <v>79</v>
      </c>
      <c r="AY137" s="264" t="s">
        <v>120</v>
      </c>
    </row>
    <row r="138" s="2" customFormat="1" ht="16.5" customHeight="1">
      <c r="A138" s="39"/>
      <c r="B138" s="40"/>
      <c r="C138" s="268" t="s">
        <v>225</v>
      </c>
      <c r="D138" s="268" t="s">
        <v>184</v>
      </c>
      <c r="E138" s="269" t="s">
        <v>234</v>
      </c>
      <c r="F138" s="270" t="s">
        <v>235</v>
      </c>
      <c r="G138" s="271" t="s">
        <v>159</v>
      </c>
      <c r="H138" s="272">
        <v>0.002</v>
      </c>
      <c r="I138" s="273"/>
      <c r="J138" s="274">
        <f>ROUND(I138*H138,2)</f>
        <v>0</v>
      </c>
      <c r="K138" s="270" t="s">
        <v>126</v>
      </c>
      <c r="L138" s="275"/>
      <c r="M138" s="276" t="s">
        <v>19</v>
      </c>
      <c r="N138" s="277" t="s">
        <v>42</v>
      </c>
      <c r="O138" s="85"/>
      <c r="P138" s="228">
        <f>O138*H138</f>
        <v>0</v>
      </c>
      <c r="Q138" s="228">
        <v>1</v>
      </c>
      <c r="R138" s="228">
        <f>Q138*H138</f>
        <v>0.002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166</v>
      </c>
      <c r="AT138" s="230" t="s">
        <v>184</v>
      </c>
      <c r="AU138" s="230" t="s">
        <v>81</v>
      </c>
      <c r="AY138" s="18" t="s">
        <v>120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79</v>
      </c>
      <c r="BK138" s="231">
        <f>ROUND(I138*H138,2)</f>
        <v>0</v>
      </c>
      <c r="BL138" s="18" t="s">
        <v>127</v>
      </c>
      <c r="BM138" s="230" t="s">
        <v>464</v>
      </c>
    </row>
    <row r="139" s="2" customFormat="1" ht="16.5" customHeight="1">
      <c r="A139" s="39"/>
      <c r="B139" s="40"/>
      <c r="C139" s="268" t="s">
        <v>229</v>
      </c>
      <c r="D139" s="268" t="s">
        <v>184</v>
      </c>
      <c r="E139" s="269" t="s">
        <v>239</v>
      </c>
      <c r="F139" s="270" t="s">
        <v>240</v>
      </c>
      <c r="G139" s="271" t="s">
        <v>159</v>
      </c>
      <c r="H139" s="272">
        <v>0.0089999999999999993</v>
      </c>
      <c r="I139" s="273"/>
      <c r="J139" s="274">
        <f>ROUND(I139*H139,2)</f>
        <v>0</v>
      </c>
      <c r="K139" s="270" t="s">
        <v>126</v>
      </c>
      <c r="L139" s="275"/>
      <c r="M139" s="276" t="s">
        <v>19</v>
      </c>
      <c r="N139" s="277" t="s">
        <v>42</v>
      </c>
      <c r="O139" s="85"/>
      <c r="P139" s="228">
        <f>O139*H139</f>
        <v>0</v>
      </c>
      <c r="Q139" s="228">
        <v>1</v>
      </c>
      <c r="R139" s="228">
        <f>Q139*H139</f>
        <v>0.0089999999999999993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166</v>
      </c>
      <c r="AT139" s="230" t="s">
        <v>184</v>
      </c>
      <c r="AU139" s="230" t="s">
        <v>81</v>
      </c>
      <c r="AY139" s="18" t="s">
        <v>120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79</v>
      </c>
      <c r="BK139" s="231">
        <f>ROUND(I139*H139,2)</f>
        <v>0</v>
      </c>
      <c r="BL139" s="18" t="s">
        <v>127</v>
      </c>
      <c r="BM139" s="230" t="s">
        <v>465</v>
      </c>
    </row>
    <row r="140" s="2" customFormat="1" ht="16.5" customHeight="1">
      <c r="A140" s="39"/>
      <c r="B140" s="40"/>
      <c r="C140" s="268" t="s">
        <v>7</v>
      </c>
      <c r="D140" s="268" t="s">
        <v>184</v>
      </c>
      <c r="E140" s="269" t="s">
        <v>244</v>
      </c>
      <c r="F140" s="270" t="s">
        <v>245</v>
      </c>
      <c r="G140" s="271" t="s">
        <v>159</v>
      </c>
      <c r="H140" s="272">
        <v>0.039</v>
      </c>
      <c r="I140" s="273"/>
      <c r="J140" s="274">
        <f>ROUND(I140*H140,2)</f>
        <v>0</v>
      </c>
      <c r="K140" s="270" t="s">
        <v>126</v>
      </c>
      <c r="L140" s="275"/>
      <c r="M140" s="276" t="s">
        <v>19</v>
      </c>
      <c r="N140" s="277" t="s">
        <v>42</v>
      </c>
      <c r="O140" s="85"/>
      <c r="P140" s="228">
        <f>O140*H140</f>
        <v>0</v>
      </c>
      <c r="Q140" s="228">
        <v>1</v>
      </c>
      <c r="R140" s="228">
        <f>Q140*H140</f>
        <v>0.039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166</v>
      </c>
      <c r="AT140" s="230" t="s">
        <v>184</v>
      </c>
      <c r="AU140" s="230" t="s">
        <v>81</v>
      </c>
      <c r="AY140" s="18" t="s">
        <v>120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79</v>
      </c>
      <c r="BK140" s="231">
        <f>ROUND(I140*H140,2)</f>
        <v>0</v>
      </c>
      <c r="BL140" s="18" t="s">
        <v>127</v>
      </c>
      <c r="BM140" s="230" t="s">
        <v>466</v>
      </c>
    </row>
    <row r="141" s="2" customFormat="1" ht="16.5" customHeight="1">
      <c r="A141" s="39"/>
      <c r="B141" s="40"/>
      <c r="C141" s="268" t="s">
        <v>238</v>
      </c>
      <c r="D141" s="268" t="s">
        <v>184</v>
      </c>
      <c r="E141" s="269" t="s">
        <v>249</v>
      </c>
      <c r="F141" s="270" t="s">
        <v>250</v>
      </c>
      <c r="G141" s="271" t="s">
        <v>159</v>
      </c>
      <c r="H141" s="272">
        <v>0.0089999999999999993</v>
      </c>
      <c r="I141" s="273"/>
      <c r="J141" s="274">
        <f>ROUND(I141*H141,2)</f>
        <v>0</v>
      </c>
      <c r="K141" s="270" t="s">
        <v>126</v>
      </c>
      <c r="L141" s="275"/>
      <c r="M141" s="276" t="s">
        <v>19</v>
      </c>
      <c r="N141" s="277" t="s">
        <v>42</v>
      </c>
      <c r="O141" s="85"/>
      <c r="P141" s="228">
        <f>O141*H141</f>
        <v>0</v>
      </c>
      <c r="Q141" s="228">
        <v>1</v>
      </c>
      <c r="R141" s="228">
        <f>Q141*H141</f>
        <v>0.0089999999999999993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166</v>
      </c>
      <c r="AT141" s="230" t="s">
        <v>184</v>
      </c>
      <c r="AU141" s="230" t="s">
        <v>81</v>
      </c>
      <c r="AY141" s="18" t="s">
        <v>120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79</v>
      </c>
      <c r="BK141" s="231">
        <f>ROUND(I141*H141,2)</f>
        <v>0</v>
      </c>
      <c r="BL141" s="18" t="s">
        <v>127</v>
      </c>
      <c r="BM141" s="230" t="s">
        <v>467</v>
      </c>
    </row>
    <row r="142" s="12" customFormat="1" ht="22.8" customHeight="1">
      <c r="A142" s="12"/>
      <c r="B142" s="203"/>
      <c r="C142" s="204"/>
      <c r="D142" s="205" t="s">
        <v>70</v>
      </c>
      <c r="E142" s="217" t="s">
        <v>140</v>
      </c>
      <c r="F142" s="217" t="s">
        <v>263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SUM(P143:P153)</f>
        <v>0</v>
      </c>
      <c r="Q142" s="211"/>
      <c r="R142" s="212">
        <f>SUM(R143:R153)</f>
        <v>37.461527599999997</v>
      </c>
      <c r="S142" s="211"/>
      <c r="T142" s="213">
        <f>SUM(T143:T153)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79</v>
      </c>
      <c r="AT142" s="215" t="s">
        <v>70</v>
      </c>
      <c r="AU142" s="215" t="s">
        <v>79</v>
      </c>
      <c r="AY142" s="214" t="s">
        <v>120</v>
      </c>
      <c r="BK142" s="216">
        <f>SUM(BK143:BK153)</f>
        <v>0</v>
      </c>
    </row>
    <row r="143" s="2" customFormat="1" ht="21.75" customHeight="1">
      <c r="A143" s="39"/>
      <c r="B143" s="40"/>
      <c r="C143" s="219" t="s">
        <v>243</v>
      </c>
      <c r="D143" s="219" t="s">
        <v>122</v>
      </c>
      <c r="E143" s="220" t="s">
        <v>468</v>
      </c>
      <c r="F143" s="221" t="s">
        <v>469</v>
      </c>
      <c r="G143" s="222" t="s">
        <v>169</v>
      </c>
      <c r="H143" s="223">
        <v>2</v>
      </c>
      <c r="I143" s="224"/>
      <c r="J143" s="225">
        <f>ROUND(I143*H143,2)</f>
        <v>0</v>
      </c>
      <c r="K143" s="221" t="s">
        <v>126</v>
      </c>
      <c r="L143" s="45"/>
      <c r="M143" s="226" t="s">
        <v>19</v>
      </c>
      <c r="N143" s="227" t="s">
        <v>42</v>
      </c>
      <c r="O143" s="85"/>
      <c r="P143" s="228">
        <f>O143*H143</f>
        <v>0</v>
      </c>
      <c r="Q143" s="228">
        <v>0.45195000000000002</v>
      </c>
      <c r="R143" s="228">
        <f>Q143*H143</f>
        <v>0.90390000000000004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127</v>
      </c>
      <c r="AT143" s="230" t="s">
        <v>122</v>
      </c>
      <c r="AU143" s="230" t="s">
        <v>81</v>
      </c>
      <c r="AY143" s="18" t="s">
        <v>120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79</v>
      </c>
      <c r="BK143" s="231">
        <f>ROUND(I143*H143,2)</f>
        <v>0</v>
      </c>
      <c r="BL143" s="18" t="s">
        <v>127</v>
      </c>
      <c r="BM143" s="230" t="s">
        <v>470</v>
      </c>
    </row>
    <row r="144" s="2" customFormat="1" ht="21.75" customHeight="1">
      <c r="A144" s="39"/>
      <c r="B144" s="40"/>
      <c r="C144" s="219" t="s">
        <v>248</v>
      </c>
      <c r="D144" s="219" t="s">
        <v>122</v>
      </c>
      <c r="E144" s="220" t="s">
        <v>471</v>
      </c>
      <c r="F144" s="221" t="s">
        <v>472</v>
      </c>
      <c r="G144" s="222" t="s">
        <v>125</v>
      </c>
      <c r="H144" s="223">
        <v>13</v>
      </c>
      <c r="I144" s="224"/>
      <c r="J144" s="225">
        <f>ROUND(I144*H144,2)</f>
        <v>0</v>
      </c>
      <c r="K144" s="221" t="s">
        <v>126</v>
      </c>
      <c r="L144" s="45"/>
      <c r="M144" s="226" t="s">
        <v>19</v>
      </c>
      <c r="N144" s="227" t="s">
        <v>42</v>
      </c>
      <c r="O144" s="85"/>
      <c r="P144" s="228">
        <f>O144*H144</f>
        <v>0</v>
      </c>
      <c r="Q144" s="228">
        <v>2.6814</v>
      </c>
      <c r="R144" s="228">
        <f>Q144*H144</f>
        <v>34.858199999999997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127</v>
      </c>
      <c r="AT144" s="230" t="s">
        <v>122</v>
      </c>
      <c r="AU144" s="230" t="s">
        <v>81</v>
      </c>
      <c r="AY144" s="18" t="s">
        <v>120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79</v>
      </c>
      <c r="BK144" s="231">
        <f>ROUND(I144*H144,2)</f>
        <v>0</v>
      </c>
      <c r="BL144" s="18" t="s">
        <v>127</v>
      </c>
      <c r="BM144" s="230" t="s">
        <v>473</v>
      </c>
    </row>
    <row r="145" s="2" customFormat="1" ht="16.5" customHeight="1">
      <c r="A145" s="39"/>
      <c r="B145" s="40"/>
      <c r="C145" s="219" t="s">
        <v>253</v>
      </c>
      <c r="D145" s="219" t="s">
        <v>122</v>
      </c>
      <c r="E145" s="220" t="s">
        <v>284</v>
      </c>
      <c r="F145" s="221" t="s">
        <v>285</v>
      </c>
      <c r="G145" s="222" t="s">
        <v>125</v>
      </c>
      <c r="H145" s="223">
        <v>0.67200000000000004</v>
      </c>
      <c r="I145" s="224"/>
      <c r="J145" s="225">
        <f>ROUND(I145*H145,2)</f>
        <v>0</v>
      </c>
      <c r="K145" s="221" t="s">
        <v>126</v>
      </c>
      <c r="L145" s="45"/>
      <c r="M145" s="226" t="s">
        <v>19</v>
      </c>
      <c r="N145" s="227" t="s">
        <v>42</v>
      </c>
      <c r="O145" s="85"/>
      <c r="P145" s="228">
        <f>O145*H145</f>
        <v>0</v>
      </c>
      <c r="Q145" s="228">
        <v>2.4533</v>
      </c>
      <c r="R145" s="228">
        <f>Q145*H145</f>
        <v>1.6486176000000001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127</v>
      </c>
      <c r="AT145" s="230" t="s">
        <v>122</v>
      </c>
      <c r="AU145" s="230" t="s">
        <v>81</v>
      </c>
      <c r="AY145" s="18" t="s">
        <v>120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79</v>
      </c>
      <c r="BK145" s="231">
        <f>ROUND(I145*H145,2)</f>
        <v>0</v>
      </c>
      <c r="BL145" s="18" t="s">
        <v>127</v>
      </c>
      <c r="BM145" s="230" t="s">
        <v>474</v>
      </c>
    </row>
    <row r="146" s="14" customFormat="1">
      <c r="A146" s="14"/>
      <c r="B146" s="243"/>
      <c r="C146" s="244"/>
      <c r="D146" s="234" t="s">
        <v>132</v>
      </c>
      <c r="E146" s="245" t="s">
        <v>19</v>
      </c>
      <c r="F146" s="246" t="s">
        <v>475</v>
      </c>
      <c r="G146" s="244"/>
      <c r="H146" s="247">
        <v>0.67200000000000004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132</v>
      </c>
      <c r="AU146" s="253" t="s">
        <v>81</v>
      </c>
      <c r="AV146" s="14" t="s">
        <v>81</v>
      </c>
      <c r="AW146" s="14" t="s">
        <v>33</v>
      </c>
      <c r="AX146" s="14" t="s">
        <v>71</v>
      </c>
      <c r="AY146" s="253" t="s">
        <v>120</v>
      </c>
    </row>
    <row r="147" s="15" customFormat="1">
      <c r="A147" s="15"/>
      <c r="B147" s="254"/>
      <c r="C147" s="255"/>
      <c r="D147" s="234" t="s">
        <v>132</v>
      </c>
      <c r="E147" s="256" t="s">
        <v>19</v>
      </c>
      <c r="F147" s="257" t="s">
        <v>139</v>
      </c>
      <c r="G147" s="255"/>
      <c r="H147" s="258">
        <v>0.67200000000000004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132</v>
      </c>
      <c r="AU147" s="264" t="s">
        <v>81</v>
      </c>
      <c r="AV147" s="15" t="s">
        <v>127</v>
      </c>
      <c r="AW147" s="15" t="s">
        <v>33</v>
      </c>
      <c r="AX147" s="15" t="s">
        <v>79</v>
      </c>
      <c r="AY147" s="264" t="s">
        <v>120</v>
      </c>
    </row>
    <row r="148" s="2" customFormat="1" ht="21.75" customHeight="1">
      <c r="A148" s="39"/>
      <c r="B148" s="40"/>
      <c r="C148" s="219" t="s">
        <v>258</v>
      </c>
      <c r="D148" s="219" t="s">
        <v>122</v>
      </c>
      <c r="E148" s="220" t="s">
        <v>289</v>
      </c>
      <c r="F148" s="221" t="s">
        <v>290</v>
      </c>
      <c r="G148" s="222" t="s">
        <v>192</v>
      </c>
      <c r="H148" s="223">
        <v>4</v>
      </c>
      <c r="I148" s="224"/>
      <c r="J148" s="225">
        <f>ROUND(I148*H148,2)</f>
        <v>0</v>
      </c>
      <c r="K148" s="221" t="s">
        <v>126</v>
      </c>
      <c r="L148" s="45"/>
      <c r="M148" s="226" t="s">
        <v>19</v>
      </c>
      <c r="N148" s="227" t="s">
        <v>42</v>
      </c>
      <c r="O148" s="8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127</v>
      </c>
      <c r="AT148" s="230" t="s">
        <v>122</v>
      </c>
      <c r="AU148" s="230" t="s">
        <v>81</v>
      </c>
      <c r="AY148" s="18" t="s">
        <v>120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79</v>
      </c>
      <c r="BK148" s="231">
        <f>ROUND(I148*H148,2)</f>
        <v>0</v>
      </c>
      <c r="BL148" s="18" t="s">
        <v>127</v>
      </c>
      <c r="BM148" s="230" t="s">
        <v>476</v>
      </c>
    </row>
    <row r="149" s="2" customFormat="1" ht="21.75" customHeight="1">
      <c r="A149" s="39"/>
      <c r="B149" s="40"/>
      <c r="C149" s="268" t="s">
        <v>264</v>
      </c>
      <c r="D149" s="268" t="s">
        <v>184</v>
      </c>
      <c r="E149" s="269" t="s">
        <v>293</v>
      </c>
      <c r="F149" s="270" t="s">
        <v>294</v>
      </c>
      <c r="G149" s="271" t="s">
        <v>192</v>
      </c>
      <c r="H149" s="272">
        <v>4</v>
      </c>
      <c r="I149" s="273"/>
      <c r="J149" s="274">
        <f>ROUND(I149*H149,2)</f>
        <v>0</v>
      </c>
      <c r="K149" s="270" t="s">
        <v>19</v>
      </c>
      <c r="L149" s="275"/>
      <c r="M149" s="276" t="s">
        <v>19</v>
      </c>
      <c r="N149" s="277" t="s">
        <v>42</v>
      </c>
      <c r="O149" s="85"/>
      <c r="P149" s="228">
        <f>O149*H149</f>
        <v>0</v>
      </c>
      <c r="Q149" s="228">
        <v>0.0035000000000000001</v>
      </c>
      <c r="R149" s="228">
        <f>Q149*H149</f>
        <v>0.014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166</v>
      </c>
      <c r="AT149" s="230" t="s">
        <v>184</v>
      </c>
      <c r="AU149" s="230" t="s">
        <v>81</v>
      </c>
      <c r="AY149" s="18" t="s">
        <v>120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79</v>
      </c>
      <c r="BK149" s="231">
        <f>ROUND(I149*H149,2)</f>
        <v>0</v>
      </c>
      <c r="BL149" s="18" t="s">
        <v>127</v>
      </c>
      <c r="BM149" s="230" t="s">
        <v>477</v>
      </c>
    </row>
    <row r="150" s="2" customFormat="1">
      <c r="A150" s="39"/>
      <c r="B150" s="40"/>
      <c r="C150" s="41"/>
      <c r="D150" s="234" t="s">
        <v>144</v>
      </c>
      <c r="E150" s="41"/>
      <c r="F150" s="265" t="s">
        <v>296</v>
      </c>
      <c r="G150" s="41"/>
      <c r="H150" s="41"/>
      <c r="I150" s="137"/>
      <c r="J150" s="41"/>
      <c r="K150" s="41"/>
      <c r="L150" s="45"/>
      <c r="M150" s="266"/>
      <c r="N150" s="267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81</v>
      </c>
    </row>
    <row r="151" s="2" customFormat="1" ht="16.5" customHeight="1">
      <c r="A151" s="39"/>
      <c r="B151" s="40"/>
      <c r="C151" s="219" t="s">
        <v>269</v>
      </c>
      <c r="D151" s="219" t="s">
        <v>122</v>
      </c>
      <c r="E151" s="220" t="s">
        <v>298</v>
      </c>
      <c r="F151" s="221" t="s">
        <v>299</v>
      </c>
      <c r="G151" s="222" t="s">
        <v>181</v>
      </c>
      <c r="H151" s="223">
        <v>12</v>
      </c>
      <c r="I151" s="224"/>
      <c r="J151" s="225">
        <f>ROUND(I151*H151,2)</f>
        <v>0</v>
      </c>
      <c r="K151" s="221" t="s">
        <v>126</v>
      </c>
      <c r="L151" s="45"/>
      <c r="M151" s="226" t="s">
        <v>19</v>
      </c>
      <c r="N151" s="227" t="s">
        <v>42</v>
      </c>
      <c r="O151" s="8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127</v>
      </c>
      <c r="AT151" s="230" t="s">
        <v>122</v>
      </c>
      <c r="AU151" s="230" t="s">
        <v>81</v>
      </c>
      <c r="AY151" s="18" t="s">
        <v>120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79</v>
      </c>
      <c r="BK151" s="231">
        <f>ROUND(I151*H151,2)</f>
        <v>0</v>
      </c>
      <c r="BL151" s="18" t="s">
        <v>127</v>
      </c>
      <c r="BM151" s="230" t="s">
        <v>478</v>
      </c>
    </row>
    <row r="152" s="2" customFormat="1" ht="16.5" customHeight="1">
      <c r="A152" s="39"/>
      <c r="B152" s="40"/>
      <c r="C152" s="268" t="s">
        <v>274</v>
      </c>
      <c r="D152" s="268" t="s">
        <v>184</v>
      </c>
      <c r="E152" s="269" t="s">
        <v>302</v>
      </c>
      <c r="F152" s="270" t="s">
        <v>303</v>
      </c>
      <c r="G152" s="271" t="s">
        <v>192</v>
      </c>
      <c r="H152" s="272">
        <v>3</v>
      </c>
      <c r="I152" s="273"/>
      <c r="J152" s="274">
        <f>ROUND(I152*H152,2)</f>
        <v>0</v>
      </c>
      <c r="K152" s="270" t="s">
        <v>19</v>
      </c>
      <c r="L152" s="275"/>
      <c r="M152" s="276" t="s">
        <v>19</v>
      </c>
      <c r="N152" s="277" t="s">
        <v>42</v>
      </c>
      <c r="O152" s="85"/>
      <c r="P152" s="228">
        <f>O152*H152</f>
        <v>0</v>
      </c>
      <c r="Q152" s="228">
        <v>0.01227</v>
      </c>
      <c r="R152" s="228">
        <f>Q152*H152</f>
        <v>0.036809999999999996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166</v>
      </c>
      <c r="AT152" s="230" t="s">
        <v>184</v>
      </c>
      <c r="AU152" s="230" t="s">
        <v>81</v>
      </c>
      <c r="AY152" s="18" t="s">
        <v>120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79</v>
      </c>
      <c r="BK152" s="231">
        <f>ROUND(I152*H152,2)</f>
        <v>0</v>
      </c>
      <c r="BL152" s="18" t="s">
        <v>127</v>
      </c>
      <c r="BM152" s="230" t="s">
        <v>479</v>
      </c>
    </row>
    <row r="153" s="2" customFormat="1">
      <c r="A153" s="39"/>
      <c r="B153" s="40"/>
      <c r="C153" s="41"/>
      <c r="D153" s="234" t="s">
        <v>144</v>
      </c>
      <c r="E153" s="41"/>
      <c r="F153" s="265" t="s">
        <v>305</v>
      </c>
      <c r="G153" s="41"/>
      <c r="H153" s="41"/>
      <c r="I153" s="137"/>
      <c r="J153" s="41"/>
      <c r="K153" s="41"/>
      <c r="L153" s="45"/>
      <c r="M153" s="266"/>
      <c r="N153" s="267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81</v>
      </c>
    </row>
    <row r="154" s="12" customFormat="1" ht="22.8" customHeight="1">
      <c r="A154" s="12"/>
      <c r="B154" s="203"/>
      <c r="C154" s="204"/>
      <c r="D154" s="205" t="s">
        <v>70</v>
      </c>
      <c r="E154" s="217" t="s">
        <v>156</v>
      </c>
      <c r="F154" s="217" t="s">
        <v>306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SUM(P155:P158)</f>
        <v>0</v>
      </c>
      <c r="Q154" s="211"/>
      <c r="R154" s="212">
        <f>SUM(R155:R158)</f>
        <v>0.020393000000000001</v>
      </c>
      <c r="S154" s="211"/>
      <c r="T154" s="213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79</v>
      </c>
      <c r="AT154" s="215" t="s">
        <v>70</v>
      </c>
      <c r="AU154" s="215" t="s">
        <v>79</v>
      </c>
      <c r="AY154" s="214" t="s">
        <v>120</v>
      </c>
      <c r="BK154" s="216">
        <f>SUM(BK155:BK158)</f>
        <v>0</v>
      </c>
    </row>
    <row r="155" s="2" customFormat="1" ht="16.5" customHeight="1">
      <c r="A155" s="39"/>
      <c r="B155" s="40"/>
      <c r="C155" s="219" t="s">
        <v>279</v>
      </c>
      <c r="D155" s="219" t="s">
        <v>122</v>
      </c>
      <c r="E155" s="220" t="s">
        <v>308</v>
      </c>
      <c r="F155" s="221" t="s">
        <v>309</v>
      </c>
      <c r="G155" s="222" t="s">
        <v>169</v>
      </c>
      <c r="H155" s="223">
        <v>13</v>
      </c>
      <c r="I155" s="224"/>
      <c r="J155" s="225">
        <f>ROUND(I155*H155,2)</f>
        <v>0</v>
      </c>
      <c r="K155" s="221" t="s">
        <v>126</v>
      </c>
      <c r="L155" s="45"/>
      <c r="M155" s="226" t="s">
        <v>19</v>
      </c>
      <c r="N155" s="227" t="s">
        <v>42</v>
      </c>
      <c r="O155" s="85"/>
      <c r="P155" s="228">
        <f>O155*H155</f>
        <v>0</v>
      </c>
      <c r="Q155" s="228">
        <v>0.0014</v>
      </c>
      <c r="R155" s="228">
        <f>Q155*H155</f>
        <v>0.018200000000000001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127</v>
      </c>
      <c r="AT155" s="230" t="s">
        <v>122</v>
      </c>
      <c r="AU155" s="230" t="s">
        <v>81</v>
      </c>
      <c r="AY155" s="18" t="s">
        <v>120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79</v>
      </c>
      <c r="BK155" s="231">
        <f>ROUND(I155*H155,2)</f>
        <v>0</v>
      </c>
      <c r="BL155" s="18" t="s">
        <v>127</v>
      </c>
      <c r="BM155" s="230" t="s">
        <v>480</v>
      </c>
    </row>
    <row r="156" s="2" customFormat="1" ht="21.75" customHeight="1">
      <c r="A156" s="39"/>
      <c r="B156" s="40"/>
      <c r="C156" s="219" t="s">
        <v>283</v>
      </c>
      <c r="D156" s="219" t="s">
        <v>122</v>
      </c>
      <c r="E156" s="220" t="s">
        <v>313</v>
      </c>
      <c r="F156" s="221" t="s">
        <v>314</v>
      </c>
      <c r="G156" s="222" t="s">
        <v>181</v>
      </c>
      <c r="H156" s="223">
        <v>4.2999999999999998</v>
      </c>
      <c r="I156" s="224"/>
      <c r="J156" s="225">
        <f>ROUND(I156*H156,2)</f>
        <v>0</v>
      </c>
      <c r="K156" s="221" t="s">
        <v>126</v>
      </c>
      <c r="L156" s="45"/>
      <c r="M156" s="226" t="s">
        <v>19</v>
      </c>
      <c r="N156" s="227" t="s">
        <v>42</v>
      </c>
      <c r="O156" s="85"/>
      <c r="P156" s="228">
        <f>O156*H156</f>
        <v>0</v>
      </c>
      <c r="Q156" s="228">
        <v>0.00051000000000000004</v>
      </c>
      <c r="R156" s="228">
        <f>Q156*H156</f>
        <v>0.0021930000000000001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127</v>
      </c>
      <c r="AT156" s="230" t="s">
        <v>122</v>
      </c>
      <c r="AU156" s="230" t="s">
        <v>81</v>
      </c>
      <c r="AY156" s="18" t="s">
        <v>120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79</v>
      </c>
      <c r="BK156" s="231">
        <f>ROUND(I156*H156,2)</f>
        <v>0</v>
      </c>
      <c r="BL156" s="18" t="s">
        <v>127</v>
      </c>
      <c r="BM156" s="230" t="s">
        <v>481</v>
      </c>
    </row>
    <row r="157" s="14" customFormat="1">
      <c r="A157" s="14"/>
      <c r="B157" s="243"/>
      <c r="C157" s="244"/>
      <c r="D157" s="234" t="s">
        <v>132</v>
      </c>
      <c r="E157" s="245" t="s">
        <v>19</v>
      </c>
      <c r="F157" s="246" t="s">
        <v>482</v>
      </c>
      <c r="G157" s="244"/>
      <c r="H157" s="247">
        <v>4.2999999999999998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132</v>
      </c>
      <c r="AU157" s="253" t="s">
        <v>81</v>
      </c>
      <c r="AV157" s="14" t="s">
        <v>81</v>
      </c>
      <c r="AW157" s="14" t="s">
        <v>33</v>
      </c>
      <c r="AX157" s="14" t="s">
        <v>71</v>
      </c>
      <c r="AY157" s="253" t="s">
        <v>120</v>
      </c>
    </row>
    <row r="158" s="15" customFormat="1">
      <c r="A158" s="15"/>
      <c r="B158" s="254"/>
      <c r="C158" s="255"/>
      <c r="D158" s="234" t="s">
        <v>132</v>
      </c>
      <c r="E158" s="256" t="s">
        <v>19</v>
      </c>
      <c r="F158" s="257" t="s">
        <v>139</v>
      </c>
      <c r="G158" s="255"/>
      <c r="H158" s="258">
        <v>4.2999999999999998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132</v>
      </c>
      <c r="AU158" s="264" t="s">
        <v>81</v>
      </c>
      <c r="AV158" s="15" t="s">
        <v>127</v>
      </c>
      <c r="AW158" s="15" t="s">
        <v>33</v>
      </c>
      <c r="AX158" s="15" t="s">
        <v>79</v>
      </c>
      <c r="AY158" s="264" t="s">
        <v>120</v>
      </c>
    </row>
    <row r="159" s="12" customFormat="1" ht="22.8" customHeight="1">
      <c r="A159" s="12"/>
      <c r="B159" s="203"/>
      <c r="C159" s="204"/>
      <c r="D159" s="205" t="s">
        <v>70</v>
      </c>
      <c r="E159" s="217" t="s">
        <v>173</v>
      </c>
      <c r="F159" s="217" t="s">
        <v>317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SUM(P160:P169)</f>
        <v>0</v>
      </c>
      <c r="Q159" s="211"/>
      <c r="R159" s="212">
        <f>SUM(R160:R169)</f>
        <v>8.8637744999999999</v>
      </c>
      <c r="S159" s="211"/>
      <c r="T159" s="213">
        <f>SUM(T160:T169)</f>
        <v>32.670000000000002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79</v>
      </c>
      <c r="AT159" s="215" t="s">
        <v>70</v>
      </c>
      <c r="AU159" s="215" t="s">
        <v>79</v>
      </c>
      <c r="AY159" s="214" t="s">
        <v>120</v>
      </c>
      <c r="BK159" s="216">
        <f>SUM(BK160:BK169)</f>
        <v>0</v>
      </c>
    </row>
    <row r="160" s="2" customFormat="1" ht="21.75" customHeight="1">
      <c r="A160" s="39"/>
      <c r="B160" s="40"/>
      <c r="C160" s="219" t="s">
        <v>288</v>
      </c>
      <c r="D160" s="219" t="s">
        <v>122</v>
      </c>
      <c r="E160" s="220" t="s">
        <v>319</v>
      </c>
      <c r="F160" s="221" t="s">
        <v>320</v>
      </c>
      <c r="G160" s="222" t="s">
        <v>181</v>
      </c>
      <c r="H160" s="223">
        <v>10</v>
      </c>
      <c r="I160" s="224"/>
      <c r="J160" s="225">
        <f>ROUND(I160*H160,2)</f>
        <v>0</v>
      </c>
      <c r="K160" s="221" t="s">
        <v>126</v>
      </c>
      <c r="L160" s="45"/>
      <c r="M160" s="226" t="s">
        <v>19</v>
      </c>
      <c r="N160" s="227" t="s">
        <v>42</v>
      </c>
      <c r="O160" s="85"/>
      <c r="P160" s="228">
        <f>O160*H160</f>
        <v>0</v>
      </c>
      <c r="Q160" s="228">
        <v>0.086190000000000003</v>
      </c>
      <c r="R160" s="228">
        <f>Q160*H160</f>
        <v>0.8619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127</v>
      </c>
      <c r="AT160" s="230" t="s">
        <v>122</v>
      </c>
      <c r="AU160" s="230" t="s">
        <v>81</v>
      </c>
      <c r="AY160" s="18" t="s">
        <v>120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79</v>
      </c>
      <c r="BK160" s="231">
        <f>ROUND(I160*H160,2)</f>
        <v>0</v>
      </c>
      <c r="BL160" s="18" t="s">
        <v>127</v>
      </c>
      <c r="BM160" s="230" t="s">
        <v>483</v>
      </c>
    </row>
    <row r="161" s="2" customFormat="1" ht="21.75" customHeight="1">
      <c r="A161" s="39"/>
      <c r="B161" s="40"/>
      <c r="C161" s="219" t="s">
        <v>292</v>
      </c>
      <c r="D161" s="219" t="s">
        <v>122</v>
      </c>
      <c r="E161" s="220" t="s">
        <v>323</v>
      </c>
      <c r="F161" s="221" t="s">
        <v>324</v>
      </c>
      <c r="G161" s="222" t="s">
        <v>169</v>
      </c>
      <c r="H161" s="223">
        <v>1.1499999999999999</v>
      </c>
      <c r="I161" s="224"/>
      <c r="J161" s="225">
        <f>ROUND(I161*H161,2)</f>
        <v>0</v>
      </c>
      <c r="K161" s="221" t="s">
        <v>126</v>
      </c>
      <c r="L161" s="45"/>
      <c r="M161" s="226" t="s">
        <v>19</v>
      </c>
      <c r="N161" s="227" t="s">
        <v>42</v>
      </c>
      <c r="O161" s="85"/>
      <c r="P161" s="228">
        <f>O161*H161</f>
        <v>0</v>
      </c>
      <c r="Q161" s="228">
        <v>0.00063000000000000003</v>
      </c>
      <c r="R161" s="228">
        <f>Q161*H161</f>
        <v>0.00072449999999999999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127</v>
      </c>
      <c r="AT161" s="230" t="s">
        <v>122</v>
      </c>
      <c r="AU161" s="230" t="s">
        <v>81</v>
      </c>
      <c r="AY161" s="18" t="s">
        <v>120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79</v>
      </c>
      <c r="BK161" s="231">
        <f>ROUND(I161*H161,2)</f>
        <v>0</v>
      </c>
      <c r="BL161" s="18" t="s">
        <v>127</v>
      </c>
      <c r="BM161" s="230" t="s">
        <v>484</v>
      </c>
    </row>
    <row r="162" s="14" customFormat="1">
      <c r="A162" s="14"/>
      <c r="B162" s="243"/>
      <c r="C162" s="244"/>
      <c r="D162" s="234" t="s">
        <v>132</v>
      </c>
      <c r="E162" s="245" t="s">
        <v>19</v>
      </c>
      <c r="F162" s="246" t="s">
        <v>485</v>
      </c>
      <c r="G162" s="244"/>
      <c r="H162" s="247">
        <v>1.1499999999999999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132</v>
      </c>
      <c r="AU162" s="253" t="s">
        <v>81</v>
      </c>
      <c r="AV162" s="14" t="s">
        <v>81</v>
      </c>
      <c r="AW162" s="14" t="s">
        <v>33</v>
      </c>
      <c r="AX162" s="14" t="s">
        <v>71</v>
      </c>
      <c r="AY162" s="253" t="s">
        <v>120</v>
      </c>
    </row>
    <row r="163" s="15" customFormat="1">
      <c r="A163" s="15"/>
      <c r="B163" s="254"/>
      <c r="C163" s="255"/>
      <c r="D163" s="234" t="s">
        <v>132</v>
      </c>
      <c r="E163" s="256" t="s">
        <v>19</v>
      </c>
      <c r="F163" s="257" t="s">
        <v>139</v>
      </c>
      <c r="G163" s="255"/>
      <c r="H163" s="258">
        <v>1.1499999999999999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132</v>
      </c>
      <c r="AU163" s="264" t="s">
        <v>81</v>
      </c>
      <c r="AV163" s="15" t="s">
        <v>127</v>
      </c>
      <c r="AW163" s="15" t="s">
        <v>33</v>
      </c>
      <c r="AX163" s="15" t="s">
        <v>79</v>
      </c>
      <c r="AY163" s="264" t="s">
        <v>120</v>
      </c>
    </row>
    <row r="164" s="2" customFormat="1" ht="21.75" customHeight="1">
      <c r="A164" s="39"/>
      <c r="B164" s="40"/>
      <c r="C164" s="219" t="s">
        <v>297</v>
      </c>
      <c r="D164" s="219" t="s">
        <v>122</v>
      </c>
      <c r="E164" s="220" t="s">
        <v>328</v>
      </c>
      <c r="F164" s="221" t="s">
        <v>329</v>
      </c>
      <c r="G164" s="222" t="s">
        <v>192</v>
      </c>
      <c r="H164" s="223">
        <v>23</v>
      </c>
      <c r="I164" s="224"/>
      <c r="J164" s="225">
        <f>ROUND(I164*H164,2)</f>
        <v>0</v>
      </c>
      <c r="K164" s="221" t="s">
        <v>126</v>
      </c>
      <c r="L164" s="45"/>
      <c r="M164" s="226" t="s">
        <v>19</v>
      </c>
      <c r="N164" s="227" t="s">
        <v>42</v>
      </c>
      <c r="O164" s="85"/>
      <c r="P164" s="228">
        <f>O164*H164</f>
        <v>0</v>
      </c>
      <c r="Q164" s="228">
        <v>5.0000000000000002E-05</v>
      </c>
      <c r="R164" s="228">
        <f>Q164*H164</f>
        <v>0.00115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127</v>
      </c>
      <c r="AT164" s="230" t="s">
        <v>122</v>
      </c>
      <c r="AU164" s="230" t="s">
        <v>81</v>
      </c>
      <c r="AY164" s="18" t="s">
        <v>120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79</v>
      </c>
      <c r="BK164" s="231">
        <f>ROUND(I164*H164,2)</f>
        <v>0</v>
      </c>
      <c r="BL164" s="18" t="s">
        <v>127</v>
      </c>
      <c r="BM164" s="230" t="s">
        <v>486</v>
      </c>
    </row>
    <row r="165" s="2" customFormat="1" ht="16.5" customHeight="1">
      <c r="A165" s="39"/>
      <c r="B165" s="40"/>
      <c r="C165" s="268" t="s">
        <v>301</v>
      </c>
      <c r="D165" s="268" t="s">
        <v>184</v>
      </c>
      <c r="E165" s="269" t="s">
        <v>332</v>
      </c>
      <c r="F165" s="270" t="s">
        <v>333</v>
      </c>
      <c r="G165" s="271" t="s">
        <v>334</v>
      </c>
      <c r="H165" s="272">
        <v>8</v>
      </c>
      <c r="I165" s="273"/>
      <c r="J165" s="274">
        <f>ROUND(I165*H165,2)</f>
        <v>0</v>
      </c>
      <c r="K165" s="270" t="s">
        <v>19</v>
      </c>
      <c r="L165" s="275"/>
      <c r="M165" s="276" t="s">
        <v>19</v>
      </c>
      <c r="N165" s="277" t="s">
        <v>42</v>
      </c>
      <c r="O165" s="85"/>
      <c r="P165" s="228">
        <f>O165*H165</f>
        <v>0</v>
      </c>
      <c r="Q165" s="228">
        <v>1</v>
      </c>
      <c r="R165" s="228">
        <f>Q165*H165</f>
        <v>8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166</v>
      </c>
      <c r="AT165" s="230" t="s">
        <v>184</v>
      </c>
      <c r="AU165" s="230" t="s">
        <v>81</v>
      </c>
      <c r="AY165" s="18" t="s">
        <v>120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79</v>
      </c>
      <c r="BK165" s="231">
        <f>ROUND(I165*H165,2)</f>
        <v>0</v>
      </c>
      <c r="BL165" s="18" t="s">
        <v>127</v>
      </c>
      <c r="BM165" s="230" t="s">
        <v>487</v>
      </c>
    </row>
    <row r="166" s="2" customFormat="1">
      <c r="A166" s="39"/>
      <c r="B166" s="40"/>
      <c r="C166" s="41"/>
      <c r="D166" s="234" t="s">
        <v>144</v>
      </c>
      <c r="E166" s="41"/>
      <c r="F166" s="265" t="s">
        <v>336</v>
      </c>
      <c r="G166" s="41"/>
      <c r="H166" s="41"/>
      <c r="I166" s="137"/>
      <c r="J166" s="41"/>
      <c r="K166" s="41"/>
      <c r="L166" s="45"/>
      <c r="M166" s="266"/>
      <c r="N166" s="267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81</v>
      </c>
    </row>
    <row r="167" s="2" customFormat="1" ht="16.5" customHeight="1">
      <c r="A167" s="39"/>
      <c r="B167" s="40"/>
      <c r="C167" s="219" t="s">
        <v>307</v>
      </c>
      <c r="D167" s="219" t="s">
        <v>122</v>
      </c>
      <c r="E167" s="220" t="s">
        <v>488</v>
      </c>
      <c r="F167" s="221" t="s">
        <v>489</v>
      </c>
      <c r="G167" s="222" t="s">
        <v>125</v>
      </c>
      <c r="H167" s="223">
        <v>13.068</v>
      </c>
      <c r="I167" s="224"/>
      <c r="J167" s="225">
        <f>ROUND(I167*H167,2)</f>
        <v>0</v>
      </c>
      <c r="K167" s="221" t="s">
        <v>126</v>
      </c>
      <c r="L167" s="45"/>
      <c r="M167" s="226" t="s">
        <v>19</v>
      </c>
      <c r="N167" s="227" t="s">
        <v>42</v>
      </c>
      <c r="O167" s="85"/>
      <c r="P167" s="228">
        <f>O167*H167</f>
        <v>0</v>
      </c>
      <c r="Q167" s="228">
        <v>0</v>
      </c>
      <c r="R167" s="228">
        <f>Q167*H167</f>
        <v>0</v>
      </c>
      <c r="S167" s="228">
        <v>2.5</v>
      </c>
      <c r="T167" s="229">
        <f>S167*H167</f>
        <v>32.670000000000002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127</v>
      </c>
      <c r="AT167" s="230" t="s">
        <v>122</v>
      </c>
      <c r="AU167" s="230" t="s">
        <v>81</v>
      </c>
      <c r="AY167" s="18" t="s">
        <v>120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79</v>
      </c>
      <c r="BK167" s="231">
        <f>ROUND(I167*H167,2)</f>
        <v>0</v>
      </c>
      <c r="BL167" s="18" t="s">
        <v>127</v>
      </c>
      <c r="BM167" s="230" t="s">
        <v>490</v>
      </c>
    </row>
    <row r="168" s="14" customFormat="1">
      <c r="A168" s="14"/>
      <c r="B168" s="243"/>
      <c r="C168" s="244"/>
      <c r="D168" s="234" t="s">
        <v>132</v>
      </c>
      <c r="E168" s="245" t="s">
        <v>19</v>
      </c>
      <c r="F168" s="246" t="s">
        <v>491</v>
      </c>
      <c r="G168" s="244"/>
      <c r="H168" s="247">
        <v>13.068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132</v>
      </c>
      <c r="AU168" s="253" t="s">
        <v>81</v>
      </c>
      <c r="AV168" s="14" t="s">
        <v>81</v>
      </c>
      <c r="AW168" s="14" t="s">
        <v>33</v>
      </c>
      <c r="AX168" s="14" t="s">
        <v>71</v>
      </c>
      <c r="AY168" s="253" t="s">
        <v>120</v>
      </c>
    </row>
    <row r="169" s="15" customFormat="1">
      <c r="A169" s="15"/>
      <c r="B169" s="254"/>
      <c r="C169" s="255"/>
      <c r="D169" s="234" t="s">
        <v>132</v>
      </c>
      <c r="E169" s="256" t="s">
        <v>19</v>
      </c>
      <c r="F169" s="257" t="s">
        <v>139</v>
      </c>
      <c r="G169" s="255"/>
      <c r="H169" s="258">
        <v>13.068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132</v>
      </c>
      <c r="AU169" s="264" t="s">
        <v>81</v>
      </c>
      <c r="AV169" s="15" t="s">
        <v>127</v>
      </c>
      <c r="AW169" s="15" t="s">
        <v>33</v>
      </c>
      <c r="AX169" s="15" t="s">
        <v>79</v>
      </c>
      <c r="AY169" s="264" t="s">
        <v>120</v>
      </c>
    </row>
    <row r="170" s="12" customFormat="1" ht="22.8" customHeight="1">
      <c r="A170" s="12"/>
      <c r="B170" s="203"/>
      <c r="C170" s="204"/>
      <c r="D170" s="205" t="s">
        <v>70</v>
      </c>
      <c r="E170" s="217" t="s">
        <v>342</v>
      </c>
      <c r="F170" s="217" t="s">
        <v>343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SUM(P171:P174)</f>
        <v>0</v>
      </c>
      <c r="Q170" s="211"/>
      <c r="R170" s="212">
        <f>SUM(R171:R174)</f>
        <v>0</v>
      </c>
      <c r="S170" s="211"/>
      <c r="T170" s="213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79</v>
      </c>
      <c r="AT170" s="215" t="s">
        <v>70</v>
      </c>
      <c r="AU170" s="215" t="s">
        <v>79</v>
      </c>
      <c r="AY170" s="214" t="s">
        <v>120</v>
      </c>
      <c r="BK170" s="216">
        <f>SUM(BK171:BK174)</f>
        <v>0</v>
      </c>
    </row>
    <row r="171" s="2" customFormat="1" ht="16.5" customHeight="1">
      <c r="A171" s="39"/>
      <c r="B171" s="40"/>
      <c r="C171" s="219" t="s">
        <v>312</v>
      </c>
      <c r="D171" s="219" t="s">
        <v>122</v>
      </c>
      <c r="E171" s="220" t="s">
        <v>345</v>
      </c>
      <c r="F171" s="221" t="s">
        <v>346</v>
      </c>
      <c r="G171" s="222" t="s">
        <v>159</v>
      </c>
      <c r="H171" s="223">
        <v>32.670000000000002</v>
      </c>
      <c r="I171" s="224"/>
      <c r="J171" s="225">
        <f>ROUND(I171*H171,2)</f>
        <v>0</v>
      </c>
      <c r="K171" s="221" t="s">
        <v>126</v>
      </c>
      <c r="L171" s="45"/>
      <c r="M171" s="226" t="s">
        <v>19</v>
      </c>
      <c r="N171" s="227" t="s">
        <v>42</v>
      </c>
      <c r="O171" s="8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127</v>
      </c>
      <c r="AT171" s="230" t="s">
        <v>122</v>
      </c>
      <c r="AU171" s="230" t="s">
        <v>81</v>
      </c>
      <c r="AY171" s="18" t="s">
        <v>120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79</v>
      </c>
      <c r="BK171" s="231">
        <f>ROUND(I171*H171,2)</f>
        <v>0</v>
      </c>
      <c r="BL171" s="18" t="s">
        <v>127</v>
      </c>
      <c r="BM171" s="230" t="s">
        <v>492</v>
      </c>
    </row>
    <row r="172" s="2" customFormat="1" ht="21.75" customHeight="1">
      <c r="A172" s="39"/>
      <c r="B172" s="40"/>
      <c r="C172" s="219" t="s">
        <v>318</v>
      </c>
      <c r="D172" s="219" t="s">
        <v>122</v>
      </c>
      <c r="E172" s="220" t="s">
        <v>349</v>
      </c>
      <c r="F172" s="221" t="s">
        <v>350</v>
      </c>
      <c r="G172" s="222" t="s">
        <v>159</v>
      </c>
      <c r="H172" s="223">
        <v>32.670000000000002</v>
      </c>
      <c r="I172" s="224"/>
      <c r="J172" s="225">
        <f>ROUND(I172*H172,2)</f>
        <v>0</v>
      </c>
      <c r="K172" s="221" t="s">
        <v>126</v>
      </c>
      <c r="L172" s="45"/>
      <c r="M172" s="226" t="s">
        <v>19</v>
      </c>
      <c r="N172" s="227" t="s">
        <v>42</v>
      </c>
      <c r="O172" s="8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127</v>
      </c>
      <c r="AT172" s="230" t="s">
        <v>122</v>
      </c>
      <c r="AU172" s="230" t="s">
        <v>81</v>
      </c>
      <c r="AY172" s="18" t="s">
        <v>120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79</v>
      </c>
      <c r="BK172" s="231">
        <f>ROUND(I172*H172,2)</f>
        <v>0</v>
      </c>
      <c r="BL172" s="18" t="s">
        <v>127</v>
      </c>
      <c r="BM172" s="230" t="s">
        <v>493</v>
      </c>
    </row>
    <row r="173" s="2" customFormat="1">
      <c r="A173" s="39"/>
      <c r="B173" s="40"/>
      <c r="C173" s="41"/>
      <c r="D173" s="234" t="s">
        <v>144</v>
      </c>
      <c r="E173" s="41"/>
      <c r="F173" s="265" t="s">
        <v>352</v>
      </c>
      <c r="G173" s="41"/>
      <c r="H173" s="41"/>
      <c r="I173" s="137"/>
      <c r="J173" s="41"/>
      <c r="K173" s="41"/>
      <c r="L173" s="45"/>
      <c r="M173" s="266"/>
      <c r="N173" s="26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81</v>
      </c>
    </row>
    <row r="174" s="2" customFormat="1" ht="21.75" customHeight="1">
      <c r="A174" s="39"/>
      <c r="B174" s="40"/>
      <c r="C174" s="219" t="s">
        <v>322</v>
      </c>
      <c r="D174" s="219" t="s">
        <v>122</v>
      </c>
      <c r="E174" s="220" t="s">
        <v>354</v>
      </c>
      <c r="F174" s="221" t="s">
        <v>355</v>
      </c>
      <c r="G174" s="222" t="s">
        <v>159</v>
      </c>
      <c r="H174" s="223">
        <v>32.670000000000002</v>
      </c>
      <c r="I174" s="224"/>
      <c r="J174" s="225">
        <f>ROUND(I174*H174,2)</f>
        <v>0</v>
      </c>
      <c r="K174" s="221" t="s">
        <v>126</v>
      </c>
      <c r="L174" s="45"/>
      <c r="M174" s="226" t="s">
        <v>19</v>
      </c>
      <c r="N174" s="227" t="s">
        <v>42</v>
      </c>
      <c r="O174" s="8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127</v>
      </c>
      <c r="AT174" s="230" t="s">
        <v>122</v>
      </c>
      <c r="AU174" s="230" t="s">
        <v>81</v>
      </c>
      <c r="AY174" s="18" t="s">
        <v>120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79</v>
      </c>
      <c r="BK174" s="231">
        <f>ROUND(I174*H174,2)</f>
        <v>0</v>
      </c>
      <c r="BL174" s="18" t="s">
        <v>127</v>
      </c>
      <c r="BM174" s="230" t="s">
        <v>494</v>
      </c>
    </row>
    <row r="175" s="12" customFormat="1" ht="22.8" customHeight="1">
      <c r="A175" s="12"/>
      <c r="B175" s="203"/>
      <c r="C175" s="204"/>
      <c r="D175" s="205" t="s">
        <v>70</v>
      </c>
      <c r="E175" s="217" t="s">
        <v>357</v>
      </c>
      <c r="F175" s="217" t="s">
        <v>358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P176</f>
        <v>0</v>
      </c>
      <c r="Q175" s="211"/>
      <c r="R175" s="212">
        <f>R176</f>
        <v>0</v>
      </c>
      <c r="S175" s="211"/>
      <c r="T175" s="213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79</v>
      </c>
      <c r="AT175" s="215" t="s">
        <v>70</v>
      </c>
      <c r="AU175" s="215" t="s">
        <v>79</v>
      </c>
      <c r="AY175" s="214" t="s">
        <v>120</v>
      </c>
      <c r="BK175" s="216">
        <f>BK176</f>
        <v>0</v>
      </c>
    </row>
    <row r="176" s="2" customFormat="1" ht="21.75" customHeight="1">
      <c r="A176" s="39"/>
      <c r="B176" s="40"/>
      <c r="C176" s="219" t="s">
        <v>327</v>
      </c>
      <c r="D176" s="219" t="s">
        <v>122</v>
      </c>
      <c r="E176" s="220" t="s">
        <v>360</v>
      </c>
      <c r="F176" s="221" t="s">
        <v>361</v>
      </c>
      <c r="G176" s="222" t="s">
        <v>159</v>
      </c>
      <c r="H176" s="223">
        <v>62.511000000000003</v>
      </c>
      <c r="I176" s="224"/>
      <c r="J176" s="225">
        <f>ROUND(I176*H176,2)</f>
        <v>0</v>
      </c>
      <c r="K176" s="221" t="s">
        <v>126</v>
      </c>
      <c r="L176" s="45"/>
      <c r="M176" s="226" t="s">
        <v>19</v>
      </c>
      <c r="N176" s="227" t="s">
        <v>42</v>
      </c>
      <c r="O176" s="85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127</v>
      </c>
      <c r="AT176" s="230" t="s">
        <v>122</v>
      </c>
      <c r="AU176" s="230" t="s">
        <v>81</v>
      </c>
      <c r="AY176" s="18" t="s">
        <v>120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79</v>
      </c>
      <c r="BK176" s="231">
        <f>ROUND(I176*H176,2)</f>
        <v>0</v>
      </c>
      <c r="BL176" s="18" t="s">
        <v>127</v>
      </c>
      <c r="BM176" s="230" t="s">
        <v>495</v>
      </c>
    </row>
    <row r="177" s="12" customFormat="1" ht="25.92" customHeight="1">
      <c r="A177" s="12"/>
      <c r="B177" s="203"/>
      <c r="C177" s="204"/>
      <c r="D177" s="205" t="s">
        <v>70</v>
      </c>
      <c r="E177" s="206" t="s">
        <v>363</v>
      </c>
      <c r="F177" s="206" t="s">
        <v>364</v>
      </c>
      <c r="G177" s="204"/>
      <c r="H177" s="204"/>
      <c r="I177" s="207"/>
      <c r="J177" s="208">
        <f>BK177</f>
        <v>0</v>
      </c>
      <c r="K177" s="204"/>
      <c r="L177" s="209"/>
      <c r="M177" s="210"/>
      <c r="N177" s="211"/>
      <c r="O177" s="211"/>
      <c r="P177" s="212">
        <f>P178</f>
        <v>0</v>
      </c>
      <c r="Q177" s="211"/>
      <c r="R177" s="212">
        <f>R178</f>
        <v>0.061523999999999995</v>
      </c>
      <c r="S177" s="211"/>
      <c r="T177" s="213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81</v>
      </c>
      <c r="AT177" s="215" t="s">
        <v>70</v>
      </c>
      <c r="AU177" s="215" t="s">
        <v>71</v>
      </c>
      <c r="AY177" s="214" t="s">
        <v>120</v>
      </c>
      <c r="BK177" s="216">
        <f>BK178</f>
        <v>0</v>
      </c>
    </row>
    <row r="178" s="12" customFormat="1" ht="22.8" customHeight="1">
      <c r="A178" s="12"/>
      <c r="B178" s="203"/>
      <c r="C178" s="204"/>
      <c r="D178" s="205" t="s">
        <v>70</v>
      </c>
      <c r="E178" s="217" t="s">
        <v>365</v>
      </c>
      <c r="F178" s="217" t="s">
        <v>366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SUM(P179:P213)</f>
        <v>0</v>
      </c>
      <c r="Q178" s="211"/>
      <c r="R178" s="212">
        <f>SUM(R179:R213)</f>
        <v>0.061523999999999995</v>
      </c>
      <c r="S178" s="211"/>
      <c r="T178" s="213">
        <f>SUM(T179:T213)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81</v>
      </c>
      <c r="AT178" s="215" t="s">
        <v>70</v>
      </c>
      <c r="AU178" s="215" t="s">
        <v>79</v>
      </c>
      <c r="AY178" s="214" t="s">
        <v>120</v>
      </c>
      <c r="BK178" s="216">
        <f>SUM(BK179:BK213)</f>
        <v>0</v>
      </c>
    </row>
    <row r="179" s="2" customFormat="1" ht="16.5" customHeight="1">
      <c r="A179" s="39"/>
      <c r="B179" s="40"/>
      <c r="C179" s="219" t="s">
        <v>331</v>
      </c>
      <c r="D179" s="219" t="s">
        <v>122</v>
      </c>
      <c r="E179" s="220" t="s">
        <v>368</v>
      </c>
      <c r="F179" s="221" t="s">
        <v>369</v>
      </c>
      <c r="G179" s="222" t="s">
        <v>169</v>
      </c>
      <c r="H179" s="223">
        <v>20</v>
      </c>
      <c r="I179" s="224"/>
      <c r="J179" s="225">
        <f>ROUND(I179*H179,2)</f>
        <v>0</v>
      </c>
      <c r="K179" s="221" t="s">
        <v>126</v>
      </c>
      <c r="L179" s="45"/>
      <c r="M179" s="226" t="s">
        <v>19</v>
      </c>
      <c r="N179" s="227" t="s">
        <v>42</v>
      </c>
      <c r="O179" s="8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209</v>
      </c>
      <c r="AT179" s="230" t="s">
        <v>122</v>
      </c>
      <c r="AU179" s="230" t="s">
        <v>81</v>
      </c>
      <c r="AY179" s="18" t="s">
        <v>120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79</v>
      </c>
      <c r="BK179" s="231">
        <f>ROUND(I179*H179,2)</f>
        <v>0</v>
      </c>
      <c r="BL179" s="18" t="s">
        <v>209</v>
      </c>
      <c r="BM179" s="230" t="s">
        <v>496</v>
      </c>
    </row>
    <row r="180" s="14" customFormat="1">
      <c r="A180" s="14"/>
      <c r="B180" s="243"/>
      <c r="C180" s="244"/>
      <c r="D180" s="234" t="s">
        <v>132</v>
      </c>
      <c r="E180" s="245" t="s">
        <v>19</v>
      </c>
      <c r="F180" s="246" t="s">
        <v>497</v>
      </c>
      <c r="G180" s="244"/>
      <c r="H180" s="247">
        <v>20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132</v>
      </c>
      <c r="AU180" s="253" t="s">
        <v>81</v>
      </c>
      <c r="AV180" s="14" t="s">
        <v>81</v>
      </c>
      <c r="AW180" s="14" t="s">
        <v>33</v>
      </c>
      <c r="AX180" s="14" t="s">
        <v>71</v>
      </c>
      <c r="AY180" s="253" t="s">
        <v>120</v>
      </c>
    </row>
    <row r="181" s="15" customFormat="1">
      <c r="A181" s="15"/>
      <c r="B181" s="254"/>
      <c r="C181" s="255"/>
      <c r="D181" s="234" t="s">
        <v>132</v>
      </c>
      <c r="E181" s="256" t="s">
        <v>19</v>
      </c>
      <c r="F181" s="257" t="s">
        <v>139</v>
      </c>
      <c r="G181" s="255"/>
      <c r="H181" s="258">
        <v>20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132</v>
      </c>
      <c r="AU181" s="264" t="s">
        <v>81</v>
      </c>
      <c r="AV181" s="15" t="s">
        <v>127</v>
      </c>
      <c r="AW181" s="15" t="s">
        <v>33</v>
      </c>
      <c r="AX181" s="15" t="s">
        <v>79</v>
      </c>
      <c r="AY181" s="264" t="s">
        <v>120</v>
      </c>
    </row>
    <row r="182" s="2" customFormat="1" ht="16.5" customHeight="1">
      <c r="A182" s="39"/>
      <c r="B182" s="40"/>
      <c r="C182" s="268" t="s">
        <v>337</v>
      </c>
      <c r="D182" s="268" t="s">
        <v>184</v>
      </c>
      <c r="E182" s="269" t="s">
        <v>373</v>
      </c>
      <c r="F182" s="270" t="s">
        <v>374</v>
      </c>
      <c r="G182" s="271" t="s">
        <v>159</v>
      </c>
      <c r="H182" s="272">
        <v>0.0080000000000000002</v>
      </c>
      <c r="I182" s="273"/>
      <c r="J182" s="274">
        <f>ROUND(I182*H182,2)</f>
        <v>0</v>
      </c>
      <c r="K182" s="270" t="s">
        <v>154</v>
      </c>
      <c r="L182" s="275"/>
      <c r="M182" s="276" t="s">
        <v>19</v>
      </c>
      <c r="N182" s="277" t="s">
        <v>42</v>
      </c>
      <c r="O182" s="85"/>
      <c r="P182" s="228">
        <f>O182*H182</f>
        <v>0</v>
      </c>
      <c r="Q182" s="228">
        <v>1</v>
      </c>
      <c r="R182" s="228">
        <f>Q182*H182</f>
        <v>0.0080000000000000002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288</v>
      </c>
      <c r="AT182" s="230" t="s">
        <v>184</v>
      </c>
      <c r="AU182" s="230" t="s">
        <v>81</v>
      </c>
      <c r="AY182" s="18" t="s">
        <v>120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79</v>
      </c>
      <c r="BK182" s="231">
        <f>ROUND(I182*H182,2)</f>
        <v>0</v>
      </c>
      <c r="BL182" s="18" t="s">
        <v>209</v>
      </c>
      <c r="BM182" s="230" t="s">
        <v>498</v>
      </c>
    </row>
    <row r="183" s="13" customFormat="1">
      <c r="A183" s="13"/>
      <c r="B183" s="232"/>
      <c r="C183" s="233"/>
      <c r="D183" s="234" t="s">
        <v>132</v>
      </c>
      <c r="E183" s="235" t="s">
        <v>19</v>
      </c>
      <c r="F183" s="236" t="s">
        <v>499</v>
      </c>
      <c r="G183" s="233"/>
      <c r="H183" s="235" t="s">
        <v>19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132</v>
      </c>
      <c r="AU183" s="242" t="s">
        <v>81</v>
      </c>
      <c r="AV183" s="13" t="s">
        <v>79</v>
      </c>
      <c r="AW183" s="13" t="s">
        <v>33</v>
      </c>
      <c r="AX183" s="13" t="s">
        <v>71</v>
      </c>
      <c r="AY183" s="242" t="s">
        <v>120</v>
      </c>
    </row>
    <row r="184" s="14" customFormat="1">
      <c r="A184" s="14"/>
      <c r="B184" s="243"/>
      <c r="C184" s="244"/>
      <c r="D184" s="234" t="s">
        <v>132</v>
      </c>
      <c r="E184" s="245" t="s">
        <v>19</v>
      </c>
      <c r="F184" s="246" t="s">
        <v>500</v>
      </c>
      <c r="G184" s="244"/>
      <c r="H184" s="247">
        <v>0.0080000000000000002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132</v>
      </c>
      <c r="AU184" s="253" t="s">
        <v>81</v>
      </c>
      <c r="AV184" s="14" t="s">
        <v>81</v>
      </c>
      <c r="AW184" s="14" t="s">
        <v>33</v>
      </c>
      <c r="AX184" s="14" t="s">
        <v>71</v>
      </c>
      <c r="AY184" s="253" t="s">
        <v>120</v>
      </c>
    </row>
    <row r="185" s="15" customFormat="1">
      <c r="A185" s="15"/>
      <c r="B185" s="254"/>
      <c r="C185" s="255"/>
      <c r="D185" s="234" t="s">
        <v>132</v>
      </c>
      <c r="E185" s="256" t="s">
        <v>19</v>
      </c>
      <c r="F185" s="257" t="s">
        <v>139</v>
      </c>
      <c r="G185" s="255"/>
      <c r="H185" s="258">
        <v>0.0080000000000000002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132</v>
      </c>
      <c r="AU185" s="264" t="s">
        <v>81</v>
      </c>
      <c r="AV185" s="15" t="s">
        <v>127</v>
      </c>
      <c r="AW185" s="15" t="s">
        <v>33</v>
      </c>
      <c r="AX185" s="15" t="s">
        <v>79</v>
      </c>
      <c r="AY185" s="264" t="s">
        <v>120</v>
      </c>
    </row>
    <row r="186" s="2" customFormat="1" ht="16.5" customHeight="1">
      <c r="A186" s="39"/>
      <c r="B186" s="40"/>
      <c r="C186" s="219" t="s">
        <v>344</v>
      </c>
      <c r="D186" s="219" t="s">
        <v>122</v>
      </c>
      <c r="E186" s="220" t="s">
        <v>378</v>
      </c>
      <c r="F186" s="221" t="s">
        <v>379</v>
      </c>
      <c r="G186" s="222" t="s">
        <v>169</v>
      </c>
      <c r="H186" s="223">
        <v>40</v>
      </c>
      <c r="I186" s="224"/>
      <c r="J186" s="225">
        <f>ROUND(I186*H186,2)</f>
        <v>0</v>
      </c>
      <c r="K186" s="221" t="s">
        <v>126</v>
      </c>
      <c r="L186" s="45"/>
      <c r="M186" s="226" t="s">
        <v>19</v>
      </c>
      <c r="N186" s="227" t="s">
        <v>42</v>
      </c>
      <c r="O186" s="85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209</v>
      </c>
      <c r="AT186" s="230" t="s">
        <v>122</v>
      </c>
      <c r="AU186" s="230" t="s">
        <v>81</v>
      </c>
      <c r="AY186" s="18" t="s">
        <v>120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79</v>
      </c>
      <c r="BK186" s="231">
        <f>ROUND(I186*H186,2)</f>
        <v>0</v>
      </c>
      <c r="BL186" s="18" t="s">
        <v>209</v>
      </c>
      <c r="BM186" s="230" t="s">
        <v>501</v>
      </c>
    </row>
    <row r="187" s="13" customFormat="1">
      <c r="A187" s="13"/>
      <c r="B187" s="232"/>
      <c r="C187" s="233"/>
      <c r="D187" s="234" t="s">
        <v>132</v>
      </c>
      <c r="E187" s="235" t="s">
        <v>19</v>
      </c>
      <c r="F187" s="236" t="s">
        <v>502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132</v>
      </c>
      <c r="AU187" s="242" t="s">
        <v>81</v>
      </c>
      <c r="AV187" s="13" t="s">
        <v>79</v>
      </c>
      <c r="AW187" s="13" t="s">
        <v>33</v>
      </c>
      <c r="AX187" s="13" t="s">
        <v>71</v>
      </c>
      <c r="AY187" s="242" t="s">
        <v>120</v>
      </c>
    </row>
    <row r="188" s="14" customFormat="1">
      <c r="A188" s="14"/>
      <c r="B188" s="243"/>
      <c r="C188" s="244"/>
      <c r="D188" s="234" t="s">
        <v>132</v>
      </c>
      <c r="E188" s="245" t="s">
        <v>19</v>
      </c>
      <c r="F188" s="246" t="s">
        <v>503</v>
      </c>
      <c r="G188" s="244"/>
      <c r="H188" s="247">
        <v>40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132</v>
      </c>
      <c r="AU188" s="253" t="s">
        <v>81</v>
      </c>
      <c r="AV188" s="14" t="s">
        <v>81</v>
      </c>
      <c r="AW188" s="14" t="s">
        <v>33</v>
      </c>
      <c r="AX188" s="14" t="s">
        <v>71</v>
      </c>
      <c r="AY188" s="253" t="s">
        <v>120</v>
      </c>
    </row>
    <row r="189" s="15" customFormat="1">
      <c r="A189" s="15"/>
      <c r="B189" s="254"/>
      <c r="C189" s="255"/>
      <c r="D189" s="234" t="s">
        <v>132</v>
      </c>
      <c r="E189" s="256" t="s">
        <v>19</v>
      </c>
      <c r="F189" s="257" t="s">
        <v>139</v>
      </c>
      <c r="G189" s="255"/>
      <c r="H189" s="258">
        <v>40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132</v>
      </c>
      <c r="AU189" s="264" t="s">
        <v>81</v>
      </c>
      <c r="AV189" s="15" t="s">
        <v>127</v>
      </c>
      <c r="AW189" s="15" t="s">
        <v>33</v>
      </c>
      <c r="AX189" s="15" t="s">
        <v>79</v>
      </c>
      <c r="AY189" s="264" t="s">
        <v>120</v>
      </c>
    </row>
    <row r="190" s="2" customFormat="1" ht="16.5" customHeight="1">
      <c r="A190" s="39"/>
      <c r="B190" s="40"/>
      <c r="C190" s="268" t="s">
        <v>348</v>
      </c>
      <c r="D190" s="268" t="s">
        <v>184</v>
      </c>
      <c r="E190" s="269" t="s">
        <v>383</v>
      </c>
      <c r="F190" s="270" t="s">
        <v>384</v>
      </c>
      <c r="G190" s="271" t="s">
        <v>159</v>
      </c>
      <c r="H190" s="272">
        <v>0.012</v>
      </c>
      <c r="I190" s="273"/>
      <c r="J190" s="274">
        <f>ROUND(I190*H190,2)</f>
        <v>0</v>
      </c>
      <c r="K190" s="270" t="s">
        <v>154</v>
      </c>
      <c r="L190" s="275"/>
      <c r="M190" s="276" t="s">
        <v>19</v>
      </c>
      <c r="N190" s="277" t="s">
        <v>42</v>
      </c>
      <c r="O190" s="85"/>
      <c r="P190" s="228">
        <f>O190*H190</f>
        <v>0</v>
      </c>
      <c r="Q190" s="228">
        <v>1</v>
      </c>
      <c r="R190" s="228">
        <f>Q190*H190</f>
        <v>0.012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288</v>
      </c>
      <c r="AT190" s="230" t="s">
        <v>184</v>
      </c>
      <c r="AU190" s="230" t="s">
        <v>81</v>
      </c>
      <c r="AY190" s="18" t="s">
        <v>120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79</v>
      </c>
      <c r="BK190" s="231">
        <f>ROUND(I190*H190,2)</f>
        <v>0</v>
      </c>
      <c r="BL190" s="18" t="s">
        <v>209</v>
      </c>
      <c r="BM190" s="230" t="s">
        <v>504</v>
      </c>
    </row>
    <row r="191" s="13" customFormat="1">
      <c r="A191" s="13"/>
      <c r="B191" s="232"/>
      <c r="C191" s="233"/>
      <c r="D191" s="234" t="s">
        <v>132</v>
      </c>
      <c r="E191" s="235" t="s">
        <v>19</v>
      </c>
      <c r="F191" s="236" t="s">
        <v>505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132</v>
      </c>
      <c r="AU191" s="242" t="s">
        <v>81</v>
      </c>
      <c r="AV191" s="13" t="s">
        <v>79</v>
      </c>
      <c r="AW191" s="13" t="s">
        <v>33</v>
      </c>
      <c r="AX191" s="13" t="s">
        <v>71</v>
      </c>
      <c r="AY191" s="242" t="s">
        <v>120</v>
      </c>
    </row>
    <row r="192" s="14" customFormat="1">
      <c r="A192" s="14"/>
      <c r="B192" s="243"/>
      <c r="C192" s="244"/>
      <c r="D192" s="234" t="s">
        <v>132</v>
      </c>
      <c r="E192" s="245" t="s">
        <v>19</v>
      </c>
      <c r="F192" s="246" t="s">
        <v>506</v>
      </c>
      <c r="G192" s="244"/>
      <c r="H192" s="247">
        <v>0.012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132</v>
      </c>
      <c r="AU192" s="253" t="s">
        <v>81</v>
      </c>
      <c r="AV192" s="14" t="s">
        <v>81</v>
      </c>
      <c r="AW192" s="14" t="s">
        <v>33</v>
      </c>
      <c r="AX192" s="14" t="s">
        <v>71</v>
      </c>
      <c r="AY192" s="253" t="s">
        <v>120</v>
      </c>
    </row>
    <row r="193" s="15" customFormat="1">
      <c r="A193" s="15"/>
      <c r="B193" s="254"/>
      <c r="C193" s="255"/>
      <c r="D193" s="234" t="s">
        <v>132</v>
      </c>
      <c r="E193" s="256" t="s">
        <v>19</v>
      </c>
      <c r="F193" s="257" t="s">
        <v>139</v>
      </c>
      <c r="G193" s="255"/>
      <c r="H193" s="258">
        <v>0.012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132</v>
      </c>
      <c r="AU193" s="264" t="s">
        <v>81</v>
      </c>
      <c r="AV193" s="15" t="s">
        <v>127</v>
      </c>
      <c r="AW193" s="15" t="s">
        <v>33</v>
      </c>
      <c r="AX193" s="15" t="s">
        <v>79</v>
      </c>
      <c r="AY193" s="264" t="s">
        <v>120</v>
      </c>
    </row>
    <row r="194" s="2" customFormat="1" ht="21.75" customHeight="1">
      <c r="A194" s="39"/>
      <c r="B194" s="40"/>
      <c r="C194" s="219" t="s">
        <v>353</v>
      </c>
      <c r="D194" s="219" t="s">
        <v>122</v>
      </c>
      <c r="E194" s="220" t="s">
        <v>388</v>
      </c>
      <c r="F194" s="221" t="s">
        <v>389</v>
      </c>
      <c r="G194" s="222" t="s">
        <v>169</v>
      </c>
      <c r="H194" s="223">
        <v>8</v>
      </c>
      <c r="I194" s="224"/>
      <c r="J194" s="225">
        <f>ROUND(I194*H194,2)</f>
        <v>0</v>
      </c>
      <c r="K194" s="221" t="s">
        <v>126</v>
      </c>
      <c r="L194" s="45"/>
      <c r="M194" s="226" t="s">
        <v>19</v>
      </c>
      <c r="N194" s="227" t="s">
        <v>42</v>
      </c>
      <c r="O194" s="8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209</v>
      </c>
      <c r="AT194" s="230" t="s">
        <v>122</v>
      </c>
      <c r="AU194" s="230" t="s">
        <v>81</v>
      </c>
      <c r="AY194" s="18" t="s">
        <v>120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79</v>
      </c>
      <c r="BK194" s="231">
        <f>ROUND(I194*H194,2)</f>
        <v>0</v>
      </c>
      <c r="BL194" s="18" t="s">
        <v>209</v>
      </c>
      <c r="BM194" s="230" t="s">
        <v>507</v>
      </c>
    </row>
    <row r="195" s="13" customFormat="1">
      <c r="A195" s="13"/>
      <c r="B195" s="232"/>
      <c r="C195" s="233"/>
      <c r="D195" s="234" t="s">
        <v>132</v>
      </c>
      <c r="E195" s="235" t="s">
        <v>19</v>
      </c>
      <c r="F195" s="236" t="s">
        <v>508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132</v>
      </c>
      <c r="AU195" s="242" t="s">
        <v>81</v>
      </c>
      <c r="AV195" s="13" t="s">
        <v>79</v>
      </c>
      <c r="AW195" s="13" t="s">
        <v>33</v>
      </c>
      <c r="AX195" s="13" t="s">
        <v>71</v>
      </c>
      <c r="AY195" s="242" t="s">
        <v>120</v>
      </c>
    </row>
    <row r="196" s="14" customFormat="1">
      <c r="A196" s="14"/>
      <c r="B196" s="243"/>
      <c r="C196" s="244"/>
      <c r="D196" s="234" t="s">
        <v>132</v>
      </c>
      <c r="E196" s="245" t="s">
        <v>19</v>
      </c>
      <c r="F196" s="246" t="s">
        <v>509</v>
      </c>
      <c r="G196" s="244"/>
      <c r="H196" s="247">
        <v>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132</v>
      </c>
      <c r="AU196" s="253" t="s">
        <v>81</v>
      </c>
      <c r="AV196" s="14" t="s">
        <v>81</v>
      </c>
      <c r="AW196" s="14" t="s">
        <v>33</v>
      </c>
      <c r="AX196" s="14" t="s">
        <v>71</v>
      </c>
      <c r="AY196" s="253" t="s">
        <v>120</v>
      </c>
    </row>
    <row r="197" s="15" customFormat="1">
      <c r="A197" s="15"/>
      <c r="B197" s="254"/>
      <c r="C197" s="255"/>
      <c r="D197" s="234" t="s">
        <v>132</v>
      </c>
      <c r="E197" s="256" t="s">
        <v>19</v>
      </c>
      <c r="F197" s="257" t="s">
        <v>139</v>
      </c>
      <c r="G197" s="255"/>
      <c r="H197" s="258">
        <v>8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132</v>
      </c>
      <c r="AU197" s="264" t="s">
        <v>81</v>
      </c>
      <c r="AV197" s="15" t="s">
        <v>127</v>
      </c>
      <c r="AW197" s="15" t="s">
        <v>33</v>
      </c>
      <c r="AX197" s="15" t="s">
        <v>79</v>
      </c>
      <c r="AY197" s="264" t="s">
        <v>120</v>
      </c>
    </row>
    <row r="198" s="2" customFormat="1" ht="16.5" customHeight="1">
      <c r="A198" s="39"/>
      <c r="B198" s="40"/>
      <c r="C198" s="268" t="s">
        <v>359</v>
      </c>
      <c r="D198" s="268" t="s">
        <v>184</v>
      </c>
      <c r="E198" s="269" t="s">
        <v>393</v>
      </c>
      <c r="F198" s="270" t="s">
        <v>394</v>
      </c>
      <c r="G198" s="271" t="s">
        <v>395</v>
      </c>
      <c r="H198" s="272">
        <v>12</v>
      </c>
      <c r="I198" s="273"/>
      <c r="J198" s="274">
        <f>ROUND(I198*H198,2)</f>
        <v>0</v>
      </c>
      <c r="K198" s="270" t="s">
        <v>126</v>
      </c>
      <c r="L198" s="275"/>
      <c r="M198" s="276" t="s">
        <v>19</v>
      </c>
      <c r="N198" s="277" t="s">
        <v>42</v>
      </c>
      <c r="O198" s="85"/>
      <c r="P198" s="228">
        <f>O198*H198</f>
        <v>0</v>
      </c>
      <c r="Q198" s="228">
        <v>0.0010100000000000001</v>
      </c>
      <c r="R198" s="228">
        <f>Q198*H198</f>
        <v>0.012120000000000001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288</v>
      </c>
      <c r="AT198" s="230" t="s">
        <v>184</v>
      </c>
      <c r="AU198" s="230" t="s">
        <v>81</v>
      </c>
      <c r="AY198" s="18" t="s">
        <v>120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79</v>
      </c>
      <c r="BK198" s="231">
        <f>ROUND(I198*H198,2)</f>
        <v>0</v>
      </c>
      <c r="BL198" s="18" t="s">
        <v>209</v>
      </c>
      <c r="BM198" s="230" t="s">
        <v>510</v>
      </c>
    </row>
    <row r="199" s="14" customFormat="1">
      <c r="A199" s="14"/>
      <c r="B199" s="243"/>
      <c r="C199" s="244"/>
      <c r="D199" s="234" t="s">
        <v>132</v>
      </c>
      <c r="E199" s="245" t="s">
        <v>19</v>
      </c>
      <c r="F199" s="246" t="s">
        <v>511</v>
      </c>
      <c r="G199" s="244"/>
      <c r="H199" s="247">
        <v>12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132</v>
      </c>
      <c r="AU199" s="253" t="s">
        <v>81</v>
      </c>
      <c r="AV199" s="14" t="s">
        <v>81</v>
      </c>
      <c r="AW199" s="14" t="s">
        <v>33</v>
      </c>
      <c r="AX199" s="14" t="s">
        <v>71</v>
      </c>
      <c r="AY199" s="253" t="s">
        <v>120</v>
      </c>
    </row>
    <row r="200" s="15" customFormat="1">
      <c r="A200" s="15"/>
      <c r="B200" s="254"/>
      <c r="C200" s="255"/>
      <c r="D200" s="234" t="s">
        <v>132</v>
      </c>
      <c r="E200" s="256" t="s">
        <v>19</v>
      </c>
      <c r="F200" s="257" t="s">
        <v>139</v>
      </c>
      <c r="G200" s="255"/>
      <c r="H200" s="258">
        <v>12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132</v>
      </c>
      <c r="AU200" s="264" t="s">
        <v>81</v>
      </c>
      <c r="AV200" s="15" t="s">
        <v>127</v>
      </c>
      <c r="AW200" s="15" t="s">
        <v>33</v>
      </c>
      <c r="AX200" s="15" t="s">
        <v>79</v>
      </c>
      <c r="AY200" s="264" t="s">
        <v>120</v>
      </c>
    </row>
    <row r="201" s="2" customFormat="1" ht="21.75" customHeight="1">
      <c r="A201" s="39"/>
      <c r="B201" s="40"/>
      <c r="C201" s="219" t="s">
        <v>367</v>
      </c>
      <c r="D201" s="219" t="s">
        <v>122</v>
      </c>
      <c r="E201" s="220" t="s">
        <v>399</v>
      </c>
      <c r="F201" s="221" t="s">
        <v>400</v>
      </c>
      <c r="G201" s="222" t="s">
        <v>169</v>
      </c>
      <c r="H201" s="223">
        <v>26.399999999999999</v>
      </c>
      <c r="I201" s="224"/>
      <c r="J201" s="225">
        <f>ROUND(I201*H201,2)</f>
        <v>0</v>
      </c>
      <c r="K201" s="221" t="s">
        <v>154</v>
      </c>
      <c r="L201" s="45"/>
      <c r="M201" s="226" t="s">
        <v>19</v>
      </c>
      <c r="N201" s="227" t="s">
        <v>42</v>
      </c>
      <c r="O201" s="85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209</v>
      </c>
      <c r="AT201" s="230" t="s">
        <v>122</v>
      </c>
      <c r="AU201" s="230" t="s">
        <v>81</v>
      </c>
      <c r="AY201" s="18" t="s">
        <v>120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79</v>
      </c>
      <c r="BK201" s="231">
        <f>ROUND(I201*H201,2)</f>
        <v>0</v>
      </c>
      <c r="BL201" s="18" t="s">
        <v>209</v>
      </c>
      <c r="BM201" s="230" t="s">
        <v>512</v>
      </c>
    </row>
    <row r="202" s="2" customFormat="1">
      <c r="A202" s="39"/>
      <c r="B202" s="40"/>
      <c r="C202" s="41"/>
      <c r="D202" s="234" t="s">
        <v>144</v>
      </c>
      <c r="E202" s="41"/>
      <c r="F202" s="265" t="s">
        <v>402</v>
      </c>
      <c r="G202" s="41"/>
      <c r="H202" s="41"/>
      <c r="I202" s="137"/>
      <c r="J202" s="41"/>
      <c r="K202" s="41"/>
      <c r="L202" s="45"/>
      <c r="M202" s="266"/>
      <c r="N202" s="267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81</v>
      </c>
    </row>
    <row r="203" s="2" customFormat="1" ht="16.5" customHeight="1">
      <c r="A203" s="39"/>
      <c r="B203" s="40"/>
      <c r="C203" s="268" t="s">
        <v>372</v>
      </c>
      <c r="D203" s="268" t="s">
        <v>184</v>
      </c>
      <c r="E203" s="269" t="s">
        <v>404</v>
      </c>
      <c r="F203" s="270" t="s">
        <v>405</v>
      </c>
      <c r="G203" s="271" t="s">
        <v>169</v>
      </c>
      <c r="H203" s="272">
        <v>13.199999999999999</v>
      </c>
      <c r="I203" s="273"/>
      <c r="J203" s="274">
        <f>ROUND(I203*H203,2)</f>
        <v>0</v>
      </c>
      <c r="K203" s="270" t="s">
        <v>154</v>
      </c>
      <c r="L203" s="275"/>
      <c r="M203" s="276" t="s">
        <v>19</v>
      </c>
      <c r="N203" s="277" t="s">
        <v>42</v>
      </c>
      <c r="O203" s="85"/>
      <c r="P203" s="228">
        <f>O203*H203</f>
        <v>0</v>
      </c>
      <c r="Q203" s="228">
        <v>0.00060999999999999997</v>
      </c>
      <c r="R203" s="228">
        <f>Q203*H203</f>
        <v>0.0080519999999999984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288</v>
      </c>
      <c r="AT203" s="230" t="s">
        <v>184</v>
      </c>
      <c r="AU203" s="230" t="s">
        <v>81</v>
      </c>
      <c r="AY203" s="18" t="s">
        <v>120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79</v>
      </c>
      <c r="BK203" s="231">
        <f>ROUND(I203*H203,2)</f>
        <v>0</v>
      </c>
      <c r="BL203" s="18" t="s">
        <v>209</v>
      </c>
      <c r="BM203" s="230" t="s">
        <v>513</v>
      </c>
    </row>
    <row r="204" s="2" customFormat="1" ht="16.5" customHeight="1">
      <c r="A204" s="39"/>
      <c r="B204" s="40"/>
      <c r="C204" s="268" t="s">
        <v>377</v>
      </c>
      <c r="D204" s="268" t="s">
        <v>184</v>
      </c>
      <c r="E204" s="269" t="s">
        <v>408</v>
      </c>
      <c r="F204" s="270" t="s">
        <v>409</v>
      </c>
      <c r="G204" s="271" t="s">
        <v>169</v>
      </c>
      <c r="H204" s="272">
        <v>13.199999999999999</v>
      </c>
      <c r="I204" s="273"/>
      <c r="J204" s="274">
        <f>ROUND(I204*H204,2)</f>
        <v>0</v>
      </c>
      <c r="K204" s="270" t="s">
        <v>126</v>
      </c>
      <c r="L204" s="275"/>
      <c r="M204" s="276" t="s">
        <v>19</v>
      </c>
      <c r="N204" s="277" t="s">
        <v>42</v>
      </c>
      <c r="O204" s="85"/>
      <c r="P204" s="228">
        <f>O204*H204</f>
        <v>0</v>
      </c>
      <c r="Q204" s="228">
        <v>0.00010000000000000001</v>
      </c>
      <c r="R204" s="228">
        <f>Q204*H204</f>
        <v>0.00132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288</v>
      </c>
      <c r="AT204" s="230" t="s">
        <v>184</v>
      </c>
      <c r="AU204" s="230" t="s">
        <v>81</v>
      </c>
      <c r="AY204" s="18" t="s">
        <v>120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79</v>
      </c>
      <c r="BK204" s="231">
        <f>ROUND(I204*H204,2)</f>
        <v>0</v>
      </c>
      <c r="BL204" s="18" t="s">
        <v>209</v>
      </c>
      <c r="BM204" s="230" t="s">
        <v>514</v>
      </c>
    </row>
    <row r="205" s="2" customFormat="1" ht="16.5" customHeight="1">
      <c r="A205" s="39"/>
      <c r="B205" s="40"/>
      <c r="C205" s="219" t="s">
        <v>382</v>
      </c>
      <c r="D205" s="219" t="s">
        <v>122</v>
      </c>
      <c r="E205" s="220" t="s">
        <v>412</v>
      </c>
      <c r="F205" s="221" t="s">
        <v>413</v>
      </c>
      <c r="G205" s="222" t="s">
        <v>169</v>
      </c>
      <c r="H205" s="223">
        <v>31.300000000000001</v>
      </c>
      <c r="I205" s="224"/>
      <c r="J205" s="225">
        <f>ROUND(I205*H205,2)</f>
        <v>0</v>
      </c>
      <c r="K205" s="221" t="s">
        <v>126</v>
      </c>
      <c r="L205" s="45"/>
      <c r="M205" s="226" t="s">
        <v>19</v>
      </c>
      <c r="N205" s="227" t="s">
        <v>42</v>
      </c>
      <c r="O205" s="85"/>
      <c r="P205" s="228">
        <f>O205*H205</f>
        <v>0</v>
      </c>
      <c r="Q205" s="228">
        <v>4.0000000000000003E-05</v>
      </c>
      <c r="R205" s="228">
        <f>Q205*H205</f>
        <v>0.0012520000000000001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209</v>
      </c>
      <c r="AT205" s="230" t="s">
        <v>122</v>
      </c>
      <c r="AU205" s="230" t="s">
        <v>81</v>
      </c>
      <c r="AY205" s="18" t="s">
        <v>120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79</v>
      </c>
      <c r="BK205" s="231">
        <f>ROUND(I205*H205,2)</f>
        <v>0</v>
      </c>
      <c r="BL205" s="18" t="s">
        <v>209</v>
      </c>
      <c r="BM205" s="230" t="s">
        <v>515</v>
      </c>
    </row>
    <row r="206" s="13" customFormat="1">
      <c r="A206" s="13"/>
      <c r="B206" s="232"/>
      <c r="C206" s="233"/>
      <c r="D206" s="234" t="s">
        <v>132</v>
      </c>
      <c r="E206" s="235" t="s">
        <v>19</v>
      </c>
      <c r="F206" s="236" t="s">
        <v>416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132</v>
      </c>
      <c r="AU206" s="242" t="s">
        <v>81</v>
      </c>
      <c r="AV206" s="13" t="s">
        <v>79</v>
      </c>
      <c r="AW206" s="13" t="s">
        <v>33</v>
      </c>
      <c r="AX206" s="13" t="s">
        <v>71</v>
      </c>
      <c r="AY206" s="242" t="s">
        <v>120</v>
      </c>
    </row>
    <row r="207" s="14" customFormat="1">
      <c r="A207" s="14"/>
      <c r="B207" s="243"/>
      <c r="C207" s="244"/>
      <c r="D207" s="234" t="s">
        <v>132</v>
      </c>
      <c r="E207" s="245" t="s">
        <v>19</v>
      </c>
      <c r="F207" s="246" t="s">
        <v>516</v>
      </c>
      <c r="G207" s="244"/>
      <c r="H207" s="247">
        <v>9.3000000000000007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132</v>
      </c>
      <c r="AU207" s="253" t="s">
        <v>81</v>
      </c>
      <c r="AV207" s="14" t="s">
        <v>81</v>
      </c>
      <c r="AW207" s="14" t="s">
        <v>33</v>
      </c>
      <c r="AX207" s="14" t="s">
        <v>71</v>
      </c>
      <c r="AY207" s="253" t="s">
        <v>120</v>
      </c>
    </row>
    <row r="208" s="13" customFormat="1">
      <c r="A208" s="13"/>
      <c r="B208" s="232"/>
      <c r="C208" s="233"/>
      <c r="D208" s="234" t="s">
        <v>132</v>
      </c>
      <c r="E208" s="235" t="s">
        <v>19</v>
      </c>
      <c r="F208" s="236" t="s">
        <v>415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132</v>
      </c>
      <c r="AU208" s="242" t="s">
        <v>81</v>
      </c>
      <c r="AV208" s="13" t="s">
        <v>79</v>
      </c>
      <c r="AW208" s="13" t="s">
        <v>33</v>
      </c>
      <c r="AX208" s="13" t="s">
        <v>71</v>
      </c>
      <c r="AY208" s="242" t="s">
        <v>120</v>
      </c>
    </row>
    <row r="209" s="14" customFormat="1">
      <c r="A209" s="14"/>
      <c r="B209" s="243"/>
      <c r="C209" s="244"/>
      <c r="D209" s="234" t="s">
        <v>132</v>
      </c>
      <c r="E209" s="245" t="s">
        <v>19</v>
      </c>
      <c r="F209" s="246" t="s">
        <v>517</v>
      </c>
      <c r="G209" s="244"/>
      <c r="H209" s="247">
        <v>22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132</v>
      </c>
      <c r="AU209" s="253" t="s">
        <v>81</v>
      </c>
      <c r="AV209" s="14" t="s">
        <v>81</v>
      </c>
      <c r="AW209" s="14" t="s">
        <v>33</v>
      </c>
      <c r="AX209" s="14" t="s">
        <v>71</v>
      </c>
      <c r="AY209" s="253" t="s">
        <v>120</v>
      </c>
    </row>
    <row r="210" s="15" customFormat="1">
      <c r="A210" s="15"/>
      <c r="B210" s="254"/>
      <c r="C210" s="255"/>
      <c r="D210" s="234" t="s">
        <v>132</v>
      </c>
      <c r="E210" s="256" t="s">
        <v>19</v>
      </c>
      <c r="F210" s="257" t="s">
        <v>139</v>
      </c>
      <c r="G210" s="255"/>
      <c r="H210" s="258">
        <v>31.300000000000001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4" t="s">
        <v>132</v>
      </c>
      <c r="AU210" s="264" t="s">
        <v>81</v>
      </c>
      <c r="AV210" s="15" t="s">
        <v>127</v>
      </c>
      <c r="AW210" s="15" t="s">
        <v>33</v>
      </c>
      <c r="AX210" s="15" t="s">
        <v>79</v>
      </c>
      <c r="AY210" s="264" t="s">
        <v>120</v>
      </c>
    </row>
    <row r="211" s="2" customFormat="1" ht="16.5" customHeight="1">
      <c r="A211" s="39"/>
      <c r="B211" s="40"/>
      <c r="C211" s="268" t="s">
        <v>387</v>
      </c>
      <c r="D211" s="268" t="s">
        <v>184</v>
      </c>
      <c r="E211" s="269" t="s">
        <v>419</v>
      </c>
      <c r="F211" s="270" t="s">
        <v>420</v>
      </c>
      <c r="G211" s="271" t="s">
        <v>169</v>
      </c>
      <c r="H211" s="272">
        <v>37.560000000000002</v>
      </c>
      <c r="I211" s="273"/>
      <c r="J211" s="274">
        <f>ROUND(I211*H211,2)</f>
        <v>0</v>
      </c>
      <c r="K211" s="270" t="s">
        <v>126</v>
      </c>
      <c r="L211" s="275"/>
      <c r="M211" s="276" t="s">
        <v>19</v>
      </c>
      <c r="N211" s="277" t="s">
        <v>42</v>
      </c>
      <c r="O211" s="85"/>
      <c r="P211" s="228">
        <f>O211*H211</f>
        <v>0</v>
      </c>
      <c r="Q211" s="228">
        <v>0.00050000000000000001</v>
      </c>
      <c r="R211" s="228">
        <f>Q211*H211</f>
        <v>0.018780000000000002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288</v>
      </c>
      <c r="AT211" s="230" t="s">
        <v>184</v>
      </c>
      <c r="AU211" s="230" t="s">
        <v>81</v>
      </c>
      <c r="AY211" s="18" t="s">
        <v>120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79</v>
      </c>
      <c r="BK211" s="231">
        <f>ROUND(I211*H211,2)</f>
        <v>0</v>
      </c>
      <c r="BL211" s="18" t="s">
        <v>209</v>
      </c>
      <c r="BM211" s="230" t="s">
        <v>518</v>
      </c>
    </row>
    <row r="212" s="14" customFormat="1">
      <c r="A212" s="14"/>
      <c r="B212" s="243"/>
      <c r="C212" s="244"/>
      <c r="D212" s="234" t="s">
        <v>132</v>
      </c>
      <c r="E212" s="244"/>
      <c r="F212" s="246" t="s">
        <v>519</v>
      </c>
      <c r="G212" s="244"/>
      <c r="H212" s="247">
        <v>37.560000000000002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132</v>
      </c>
      <c r="AU212" s="253" t="s">
        <v>81</v>
      </c>
      <c r="AV212" s="14" t="s">
        <v>81</v>
      </c>
      <c r="AW212" s="14" t="s">
        <v>4</v>
      </c>
      <c r="AX212" s="14" t="s">
        <v>79</v>
      </c>
      <c r="AY212" s="253" t="s">
        <v>120</v>
      </c>
    </row>
    <row r="213" s="2" customFormat="1" ht="21.75" customHeight="1">
      <c r="A213" s="39"/>
      <c r="B213" s="40"/>
      <c r="C213" s="219" t="s">
        <v>392</v>
      </c>
      <c r="D213" s="219" t="s">
        <v>122</v>
      </c>
      <c r="E213" s="220" t="s">
        <v>424</v>
      </c>
      <c r="F213" s="221" t="s">
        <v>425</v>
      </c>
      <c r="G213" s="222" t="s">
        <v>159</v>
      </c>
      <c r="H213" s="223">
        <v>0.062</v>
      </c>
      <c r="I213" s="224"/>
      <c r="J213" s="225">
        <f>ROUND(I213*H213,2)</f>
        <v>0</v>
      </c>
      <c r="K213" s="221" t="s">
        <v>154</v>
      </c>
      <c r="L213" s="45"/>
      <c r="M213" s="278" t="s">
        <v>19</v>
      </c>
      <c r="N213" s="279" t="s">
        <v>42</v>
      </c>
      <c r="O213" s="280"/>
      <c r="P213" s="281">
        <f>O213*H213</f>
        <v>0</v>
      </c>
      <c r="Q213" s="281">
        <v>0</v>
      </c>
      <c r="R213" s="281">
        <f>Q213*H213</f>
        <v>0</v>
      </c>
      <c r="S213" s="281">
        <v>0</v>
      </c>
      <c r="T213" s="28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209</v>
      </c>
      <c r="AT213" s="230" t="s">
        <v>122</v>
      </c>
      <c r="AU213" s="230" t="s">
        <v>81</v>
      </c>
      <c r="AY213" s="18" t="s">
        <v>120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79</v>
      </c>
      <c r="BK213" s="231">
        <f>ROUND(I213*H213,2)</f>
        <v>0</v>
      </c>
      <c r="BL213" s="18" t="s">
        <v>209</v>
      </c>
      <c r="BM213" s="230" t="s">
        <v>520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167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L4AyOib4fYKsXr64F3x1CHubM8rMN+cmLuFnST94zPbq68SOzVt5XWpQexBVM5hSCZ9VaaRr/UUPo4ButDzFFw==" hashValue="o2kJg9bENV7uYjNjLHyZcJI6Hmz+yfhJGgxz52bXaog4oGFDJ9ClL7olkwYGx8fkHOlFPE8oilAs2c60NJ6icw==" algorithmName="SHA-512" password="CC35"/>
  <autoFilter ref="C88:K21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81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Rekonstrukce opěrné zdi ve Forenské ulici, Bělá pod Bezdězem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521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7. 7. 2019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19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34</v>
      </c>
      <c r="E23" s="39"/>
      <c r="F23" s="39"/>
      <c r="G23" s="39"/>
      <c r="H23" s="39"/>
      <c r="I23" s="141" t="s">
        <v>26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35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37</v>
      </c>
      <c r="E30" s="39"/>
      <c r="F30" s="39"/>
      <c r="G30" s="39"/>
      <c r="H30" s="39"/>
      <c r="I30" s="137"/>
      <c r="J30" s="151">
        <f>ROUND(J83,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39</v>
      </c>
      <c r="G32" s="39"/>
      <c r="H32" s="39"/>
      <c r="I32" s="153" t="s">
        <v>38</v>
      </c>
      <c r="J32" s="152" t="s">
        <v>40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41</v>
      </c>
      <c r="E33" s="135" t="s">
        <v>42</v>
      </c>
      <c r="F33" s="155">
        <f>ROUND((SUM(BE83:BE97)),  2)</f>
        <v>0</v>
      </c>
      <c r="G33" s="39"/>
      <c r="H33" s="39"/>
      <c r="I33" s="156">
        <v>0.20999999999999999</v>
      </c>
      <c r="J33" s="155">
        <f>ROUND(((SUM(BE83:BE97))*I33),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43</v>
      </c>
      <c r="F34" s="155">
        <f>ROUND((SUM(BF83:BF97)),  2)</f>
        <v>0</v>
      </c>
      <c r="G34" s="39"/>
      <c r="H34" s="39"/>
      <c r="I34" s="156">
        <v>0.14999999999999999</v>
      </c>
      <c r="J34" s="155">
        <f>ROUND(((SUM(BF83:BF97))*I34),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44</v>
      </c>
      <c r="F35" s="155">
        <f>ROUND((SUM(BG83:BG97)),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45</v>
      </c>
      <c r="F36" s="155">
        <f>ROUND((SUM(BH83:BH97)),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46</v>
      </c>
      <c r="F37" s="155">
        <f>ROUND((SUM(BI83:BI97)),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opěrné zdi ve Forenské ulici, Bělá pod Bezdězem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Ostatní vedlejší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7. 7. 2019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Bělá pod Bezdězem</v>
      </c>
      <c r="G54" s="41"/>
      <c r="H54" s="41"/>
      <c r="I54" s="141" t="s">
        <v>31</v>
      </c>
      <c r="J54" s="37" t="str">
        <f>E21</f>
        <v>Ing. arch. Martin Jírovský, PhD.,MBA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34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69</v>
      </c>
      <c r="D59" s="41"/>
      <c r="E59" s="41"/>
      <c r="F59" s="41"/>
      <c r="G59" s="41"/>
      <c r="H59" s="41"/>
      <c r="I59" s="137"/>
      <c r="J59" s="103">
        <f>J83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522</v>
      </c>
      <c r="E60" s="180"/>
      <c r="F60" s="180"/>
      <c r="G60" s="180"/>
      <c r="H60" s="180"/>
      <c r="I60" s="181"/>
      <c r="J60" s="182">
        <f>J84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523</v>
      </c>
      <c r="E61" s="187"/>
      <c r="F61" s="187"/>
      <c r="G61" s="187"/>
      <c r="H61" s="187"/>
      <c r="I61" s="188"/>
      <c r="J61" s="189">
        <f>J85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524</v>
      </c>
      <c r="E62" s="187"/>
      <c r="F62" s="187"/>
      <c r="G62" s="187"/>
      <c r="H62" s="187"/>
      <c r="I62" s="188"/>
      <c r="J62" s="189">
        <f>J93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525</v>
      </c>
      <c r="E63" s="187"/>
      <c r="F63" s="187"/>
      <c r="G63" s="187"/>
      <c r="H63" s="187"/>
      <c r="I63" s="188"/>
      <c r="J63" s="189">
        <f>J95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7"/>
      <c r="J64" s="41"/>
      <c r="K64" s="4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7"/>
      <c r="J65" s="61"/>
      <c r="K65" s="6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70"/>
      <c r="J69" s="63"/>
      <c r="K69" s="63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105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1" t="str">
        <f>E7</f>
        <v>Rekonstrukce opěrné zdi ve Forenské ulici, Bělá pod Bezdězem</v>
      </c>
      <c r="F73" s="33"/>
      <c r="G73" s="33"/>
      <c r="H73" s="33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89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VRN - Ostatní vedlejší náklady</v>
      </c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141" t="s">
        <v>23</v>
      </c>
      <c r="J77" s="73" t="str">
        <f>IF(J12="","",J12)</f>
        <v>7. 7. 2019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Město Bělá pod Bezdězem</v>
      </c>
      <c r="G79" s="41"/>
      <c r="H79" s="41"/>
      <c r="I79" s="141" t="s">
        <v>31</v>
      </c>
      <c r="J79" s="37" t="str">
        <f>E21</f>
        <v>Ing. arch. Martin Jírovský, PhD.,MBA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141" t="s">
        <v>34</v>
      </c>
      <c r="J80" s="37" t="str">
        <f>E24</f>
        <v xml:space="preserve"> 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91"/>
      <c r="B82" s="192"/>
      <c r="C82" s="193" t="s">
        <v>106</v>
      </c>
      <c r="D82" s="194" t="s">
        <v>56</v>
      </c>
      <c r="E82" s="194" t="s">
        <v>52</v>
      </c>
      <c r="F82" s="194" t="s">
        <v>53</v>
      </c>
      <c r="G82" s="194" t="s">
        <v>107</v>
      </c>
      <c r="H82" s="194" t="s">
        <v>108</v>
      </c>
      <c r="I82" s="195" t="s">
        <v>109</v>
      </c>
      <c r="J82" s="194" t="s">
        <v>93</v>
      </c>
      <c r="K82" s="196" t="s">
        <v>110</v>
      </c>
      <c r="L82" s="197"/>
      <c r="M82" s="93" t="s">
        <v>19</v>
      </c>
      <c r="N82" s="94" t="s">
        <v>41</v>
      </c>
      <c r="O82" s="94" t="s">
        <v>111</v>
      </c>
      <c r="P82" s="94" t="s">
        <v>112</v>
      </c>
      <c r="Q82" s="94" t="s">
        <v>113</v>
      </c>
      <c r="R82" s="94" t="s">
        <v>114</v>
      </c>
      <c r="S82" s="94" t="s">
        <v>115</v>
      </c>
      <c r="T82" s="95" t="s">
        <v>116</v>
      </c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="2" customFormat="1" ht="22.8" customHeight="1">
      <c r="A83" s="39"/>
      <c r="B83" s="40"/>
      <c r="C83" s="100" t="s">
        <v>117</v>
      </c>
      <c r="D83" s="41"/>
      <c r="E83" s="41"/>
      <c r="F83" s="41"/>
      <c r="G83" s="41"/>
      <c r="H83" s="41"/>
      <c r="I83" s="137"/>
      <c r="J83" s="198">
        <f>BK83</f>
        <v>0</v>
      </c>
      <c r="K83" s="41"/>
      <c r="L83" s="45"/>
      <c r="M83" s="96"/>
      <c r="N83" s="199"/>
      <c r="O83" s="97"/>
      <c r="P83" s="200">
        <f>P84</f>
        <v>0</v>
      </c>
      <c r="Q83" s="97"/>
      <c r="R83" s="200">
        <f>R84</f>
        <v>0</v>
      </c>
      <c r="S83" s="97"/>
      <c r="T83" s="201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94</v>
      </c>
      <c r="BK83" s="202">
        <f>BK84</f>
        <v>0</v>
      </c>
    </row>
    <row r="84" s="12" customFormat="1" ht="25.92" customHeight="1">
      <c r="A84" s="12"/>
      <c r="B84" s="203"/>
      <c r="C84" s="204"/>
      <c r="D84" s="205" t="s">
        <v>70</v>
      </c>
      <c r="E84" s="206" t="s">
        <v>84</v>
      </c>
      <c r="F84" s="206" t="s">
        <v>526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P85+P93+P95</f>
        <v>0</v>
      </c>
      <c r="Q84" s="211"/>
      <c r="R84" s="212">
        <f>R85+R93+R95</f>
        <v>0</v>
      </c>
      <c r="S84" s="211"/>
      <c r="T84" s="213">
        <f>T85+T93+T95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4" t="s">
        <v>151</v>
      </c>
      <c r="AT84" s="215" t="s">
        <v>70</v>
      </c>
      <c r="AU84" s="215" t="s">
        <v>71</v>
      </c>
      <c r="AY84" s="214" t="s">
        <v>120</v>
      </c>
      <c r="BK84" s="216">
        <f>BK85+BK93+BK95</f>
        <v>0</v>
      </c>
    </row>
    <row r="85" s="12" customFormat="1" ht="22.8" customHeight="1">
      <c r="A85" s="12"/>
      <c r="B85" s="203"/>
      <c r="C85" s="204"/>
      <c r="D85" s="205" t="s">
        <v>70</v>
      </c>
      <c r="E85" s="217" t="s">
        <v>527</v>
      </c>
      <c r="F85" s="217" t="s">
        <v>528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SUM(P86:P92)</f>
        <v>0</v>
      </c>
      <c r="Q85" s="211"/>
      <c r="R85" s="212">
        <f>SUM(R86:R92)</f>
        <v>0</v>
      </c>
      <c r="S85" s="211"/>
      <c r="T85" s="213">
        <f>SUM(T86:T92)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4" t="s">
        <v>151</v>
      </c>
      <c r="AT85" s="215" t="s">
        <v>70</v>
      </c>
      <c r="AU85" s="215" t="s">
        <v>79</v>
      </c>
      <c r="AY85" s="214" t="s">
        <v>120</v>
      </c>
      <c r="BK85" s="216">
        <f>SUM(BK86:BK92)</f>
        <v>0</v>
      </c>
    </row>
    <row r="86" s="2" customFormat="1" ht="16.5" customHeight="1">
      <c r="A86" s="39"/>
      <c r="B86" s="40"/>
      <c r="C86" s="219" t="s">
        <v>79</v>
      </c>
      <c r="D86" s="219" t="s">
        <v>122</v>
      </c>
      <c r="E86" s="220" t="s">
        <v>529</v>
      </c>
      <c r="F86" s="221" t="s">
        <v>528</v>
      </c>
      <c r="G86" s="222" t="s">
        <v>530</v>
      </c>
      <c r="H86" s="223">
        <v>1</v>
      </c>
      <c r="I86" s="224"/>
      <c r="J86" s="225">
        <f>ROUND(I86*H86,2)</f>
        <v>0</v>
      </c>
      <c r="K86" s="221" t="s">
        <v>126</v>
      </c>
      <c r="L86" s="45"/>
      <c r="M86" s="226" t="s">
        <v>19</v>
      </c>
      <c r="N86" s="227" t="s">
        <v>42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531</v>
      </c>
      <c r="AT86" s="230" t="s">
        <v>122</v>
      </c>
      <c r="AU86" s="230" t="s">
        <v>81</v>
      </c>
      <c r="AY86" s="18" t="s">
        <v>120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79</v>
      </c>
      <c r="BK86" s="231">
        <f>ROUND(I86*H86,2)</f>
        <v>0</v>
      </c>
      <c r="BL86" s="18" t="s">
        <v>531</v>
      </c>
      <c r="BM86" s="230" t="s">
        <v>532</v>
      </c>
    </row>
    <row r="87" s="2" customFormat="1" ht="16.5" customHeight="1">
      <c r="A87" s="39"/>
      <c r="B87" s="40"/>
      <c r="C87" s="219" t="s">
        <v>81</v>
      </c>
      <c r="D87" s="219" t="s">
        <v>122</v>
      </c>
      <c r="E87" s="220" t="s">
        <v>533</v>
      </c>
      <c r="F87" s="221" t="s">
        <v>534</v>
      </c>
      <c r="G87" s="222" t="s">
        <v>535</v>
      </c>
      <c r="H87" s="223">
        <v>1</v>
      </c>
      <c r="I87" s="224"/>
      <c r="J87" s="225">
        <f>ROUND(I87*H87,2)</f>
        <v>0</v>
      </c>
      <c r="K87" s="221" t="s">
        <v>126</v>
      </c>
      <c r="L87" s="45"/>
      <c r="M87" s="226" t="s">
        <v>19</v>
      </c>
      <c r="N87" s="227" t="s">
        <v>42</v>
      </c>
      <c r="O87" s="8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30" t="s">
        <v>531</v>
      </c>
      <c r="AT87" s="230" t="s">
        <v>122</v>
      </c>
      <c r="AU87" s="230" t="s">
        <v>81</v>
      </c>
      <c r="AY87" s="18" t="s">
        <v>120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18" t="s">
        <v>79</v>
      </c>
      <c r="BK87" s="231">
        <f>ROUND(I87*H87,2)</f>
        <v>0</v>
      </c>
      <c r="BL87" s="18" t="s">
        <v>531</v>
      </c>
      <c r="BM87" s="230" t="s">
        <v>536</v>
      </c>
    </row>
    <row r="88" s="2" customFormat="1" ht="16.5" customHeight="1">
      <c r="A88" s="39"/>
      <c r="B88" s="40"/>
      <c r="C88" s="219" t="s">
        <v>140</v>
      </c>
      <c r="D88" s="219" t="s">
        <v>122</v>
      </c>
      <c r="E88" s="220" t="s">
        <v>537</v>
      </c>
      <c r="F88" s="221" t="s">
        <v>538</v>
      </c>
      <c r="G88" s="222" t="s">
        <v>530</v>
      </c>
      <c r="H88" s="223">
        <v>1</v>
      </c>
      <c r="I88" s="224"/>
      <c r="J88" s="225">
        <f>ROUND(I88*H88,2)</f>
        <v>0</v>
      </c>
      <c r="K88" s="221" t="s">
        <v>126</v>
      </c>
      <c r="L88" s="45"/>
      <c r="M88" s="226" t="s">
        <v>19</v>
      </c>
      <c r="N88" s="227" t="s">
        <v>42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531</v>
      </c>
      <c r="AT88" s="230" t="s">
        <v>122</v>
      </c>
      <c r="AU88" s="230" t="s">
        <v>81</v>
      </c>
      <c r="AY88" s="18" t="s">
        <v>120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79</v>
      </c>
      <c r="BK88" s="231">
        <f>ROUND(I88*H88,2)</f>
        <v>0</v>
      </c>
      <c r="BL88" s="18" t="s">
        <v>531</v>
      </c>
      <c r="BM88" s="230" t="s">
        <v>539</v>
      </c>
    </row>
    <row r="89" s="2" customFormat="1">
      <c r="A89" s="39"/>
      <c r="B89" s="40"/>
      <c r="C89" s="41"/>
      <c r="D89" s="234" t="s">
        <v>144</v>
      </c>
      <c r="E89" s="41"/>
      <c r="F89" s="265" t="s">
        <v>540</v>
      </c>
      <c r="G89" s="41"/>
      <c r="H89" s="41"/>
      <c r="I89" s="137"/>
      <c r="J89" s="41"/>
      <c r="K89" s="41"/>
      <c r="L89" s="45"/>
      <c r="M89" s="266"/>
      <c r="N89" s="26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81</v>
      </c>
    </row>
    <row r="90" s="2" customFormat="1" ht="16.5" customHeight="1">
      <c r="A90" s="39"/>
      <c r="B90" s="40"/>
      <c r="C90" s="219" t="s">
        <v>127</v>
      </c>
      <c r="D90" s="219" t="s">
        <v>122</v>
      </c>
      <c r="E90" s="220" t="s">
        <v>541</v>
      </c>
      <c r="F90" s="221" t="s">
        <v>542</v>
      </c>
      <c r="G90" s="222" t="s">
        <v>535</v>
      </c>
      <c r="H90" s="223">
        <v>1</v>
      </c>
      <c r="I90" s="224"/>
      <c r="J90" s="225">
        <f>ROUND(I90*H90,2)</f>
        <v>0</v>
      </c>
      <c r="K90" s="221" t="s">
        <v>126</v>
      </c>
      <c r="L90" s="45"/>
      <c r="M90" s="226" t="s">
        <v>19</v>
      </c>
      <c r="N90" s="227" t="s">
        <v>42</v>
      </c>
      <c r="O90" s="8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531</v>
      </c>
      <c r="AT90" s="230" t="s">
        <v>122</v>
      </c>
      <c r="AU90" s="230" t="s">
        <v>81</v>
      </c>
      <c r="AY90" s="18" t="s">
        <v>120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79</v>
      </c>
      <c r="BK90" s="231">
        <f>ROUND(I90*H90,2)</f>
        <v>0</v>
      </c>
      <c r="BL90" s="18" t="s">
        <v>531</v>
      </c>
      <c r="BM90" s="230" t="s">
        <v>543</v>
      </c>
    </row>
    <row r="91" s="2" customFormat="1" ht="16.5" customHeight="1">
      <c r="A91" s="39"/>
      <c r="B91" s="40"/>
      <c r="C91" s="219" t="s">
        <v>151</v>
      </c>
      <c r="D91" s="219" t="s">
        <v>122</v>
      </c>
      <c r="E91" s="220" t="s">
        <v>544</v>
      </c>
      <c r="F91" s="221" t="s">
        <v>545</v>
      </c>
      <c r="G91" s="222" t="s">
        <v>535</v>
      </c>
      <c r="H91" s="223">
        <v>1</v>
      </c>
      <c r="I91" s="224"/>
      <c r="J91" s="225">
        <f>ROUND(I91*H91,2)</f>
        <v>0</v>
      </c>
      <c r="K91" s="221" t="s">
        <v>126</v>
      </c>
      <c r="L91" s="45"/>
      <c r="M91" s="226" t="s">
        <v>19</v>
      </c>
      <c r="N91" s="227" t="s">
        <v>42</v>
      </c>
      <c r="O91" s="8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30" t="s">
        <v>531</v>
      </c>
      <c r="AT91" s="230" t="s">
        <v>122</v>
      </c>
      <c r="AU91" s="230" t="s">
        <v>81</v>
      </c>
      <c r="AY91" s="18" t="s">
        <v>120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18" t="s">
        <v>79</v>
      </c>
      <c r="BK91" s="231">
        <f>ROUND(I91*H91,2)</f>
        <v>0</v>
      </c>
      <c r="BL91" s="18" t="s">
        <v>531</v>
      </c>
      <c r="BM91" s="230" t="s">
        <v>546</v>
      </c>
    </row>
    <row r="92" s="2" customFormat="1" ht="16.5" customHeight="1">
      <c r="A92" s="39"/>
      <c r="B92" s="40"/>
      <c r="C92" s="219" t="s">
        <v>156</v>
      </c>
      <c r="D92" s="219" t="s">
        <v>122</v>
      </c>
      <c r="E92" s="220" t="s">
        <v>547</v>
      </c>
      <c r="F92" s="221" t="s">
        <v>548</v>
      </c>
      <c r="G92" s="222" t="s">
        <v>535</v>
      </c>
      <c r="H92" s="223">
        <v>1</v>
      </c>
      <c r="I92" s="224"/>
      <c r="J92" s="225">
        <f>ROUND(I92*H92,2)</f>
        <v>0</v>
      </c>
      <c r="K92" s="221" t="s">
        <v>126</v>
      </c>
      <c r="L92" s="45"/>
      <c r="M92" s="226" t="s">
        <v>19</v>
      </c>
      <c r="N92" s="227" t="s">
        <v>42</v>
      </c>
      <c r="O92" s="8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30" t="s">
        <v>531</v>
      </c>
      <c r="AT92" s="230" t="s">
        <v>122</v>
      </c>
      <c r="AU92" s="230" t="s">
        <v>81</v>
      </c>
      <c r="AY92" s="18" t="s">
        <v>120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18" t="s">
        <v>79</v>
      </c>
      <c r="BK92" s="231">
        <f>ROUND(I92*H92,2)</f>
        <v>0</v>
      </c>
      <c r="BL92" s="18" t="s">
        <v>531</v>
      </c>
      <c r="BM92" s="230" t="s">
        <v>549</v>
      </c>
    </row>
    <row r="93" s="12" customFormat="1" ht="22.8" customHeight="1">
      <c r="A93" s="12"/>
      <c r="B93" s="203"/>
      <c r="C93" s="204"/>
      <c r="D93" s="205" t="s">
        <v>70</v>
      </c>
      <c r="E93" s="217" t="s">
        <v>550</v>
      </c>
      <c r="F93" s="217" t="s">
        <v>551</v>
      </c>
      <c r="G93" s="204"/>
      <c r="H93" s="204"/>
      <c r="I93" s="207"/>
      <c r="J93" s="218">
        <f>BK93</f>
        <v>0</v>
      </c>
      <c r="K93" s="204"/>
      <c r="L93" s="209"/>
      <c r="M93" s="210"/>
      <c r="N93" s="211"/>
      <c r="O93" s="211"/>
      <c r="P93" s="212">
        <f>P94</f>
        <v>0</v>
      </c>
      <c r="Q93" s="211"/>
      <c r="R93" s="212">
        <f>R94</f>
        <v>0</v>
      </c>
      <c r="S93" s="211"/>
      <c r="T93" s="213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4" t="s">
        <v>151</v>
      </c>
      <c r="AT93" s="215" t="s">
        <v>70</v>
      </c>
      <c r="AU93" s="215" t="s">
        <v>79</v>
      </c>
      <c r="AY93" s="214" t="s">
        <v>120</v>
      </c>
      <c r="BK93" s="216">
        <f>BK94</f>
        <v>0</v>
      </c>
    </row>
    <row r="94" s="2" customFormat="1" ht="16.5" customHeight="1">
      <c r="A94" s="39"/>
      <c r="B94" s="40"/>
      <c r="C94" s="219" t="s">
        <v>161</v>
      </c>
      <c r="D94" s="219" t="s">
        <v>122</v>
      </c>
      <c r="E94" s="220" t="s">
        <v>552</v>
      </c>
      <c r="F94" s="221" t="s">
        <v>553</v>
      </c>
      <c r="G94" s="222" t="s">
        <v>535</v>
      </c>
      <c r="H94" s="223">
        <v>1</v>
      </c>
      <c r="I94" s="224"/>
      <c r="J94" s="225">
        <f>ROUND(I94*H94,2)</f>
        <v>0</v>
      </c>
      <c r="K94" s="221" t="s">
        <v>126</v>
      </c>
      <c r="L94" s="45"/>
      <c r="M94" s="226" t="s">
        <v>19</v>
      </c>
      <c r="N94" s="227" t="s">
        <v>42</v>
      </c>
      <c r="O94" s="8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0" t="s">
        <v>531</v>
      </c>
      <c r="AT94" s="230" t="s">
        <v>122</v>
      </c>
      <c r="AU94" s="230" t="s">
        <v>81</v>
      </c>
      <c r="AY94" s="18" t="s">
        <v>120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18" t="s">
        <v>79</v>
      </c>
      <c r="BK94" s="231">
        <f>ROUND(I94*H94,2)</f>
        <v>0</v>
      </c>
      <c r="BL94" s="18" t="s">
        <v>531</v>
      </c>
      <c r="BM94" s="230" t="s">
        <v>554</v>
      </c>
    </row>
    <row r="95" s="12" customFormat="1" ht="22.8" customHeight="1">
      <c r="A95" s="12"/>
      <c r="B95" s="203"/>
      <c r="C95" s="204"/>
      <c r="D95" s="205" t="s">
        <v>70</v>
      </c>
      <c r="E95" s="217" t="s">
        <v>555</v>
      </c>
      <c r="F95" s="217" t="s">
        <v>556</v>
      </c>
      <c r="G95" s="204"/>
      <c r="H95" s="204"/>
      <c r="I95" s="207"/>
      <c r="J95" s="218">
        <f>BK95</f>
        <v>0</v>
      </c>
      <c r="K95" s="204"/>
      <c r="L95" s="209"/>
      <c r="M95" s="210"/>
      <c r="N95" s="211"/>
      <c r="O95" s="211"/>
      <c r="P95" s="212">
        <f>SUM(P96:P97)</f>
        <v>0</v>
      </c>
      <c r="Q95" s="211"/>
      <c r="R95" s="212">
        <f>SUM(R96:R97)</f>
        <v>0</v>
      </c>
      <c r="S95" s="211"/>
      <c r="T95" s="213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151</v>
      </c>
      <c r="AT95" s="215" t="s">
        <v>70</v>
      </c>
      <c r="AU95" s="215" t="s">
        <v>79</v>
      </c>
      <c r="AY95" s="214" t="s">
        <v>120</v>
      </c>
      <c r="BK95" s="216">
        <f>SUM(BK96:BK97)</f>
        <v>0</v>
      </c>
    </row>
    <row r="96" s="2" customFormat="1" ht="16.5" customHeight="1">
      <c r="A96" s="39"/>
      <c r="B96" s="40"/>
      <c r="C96" s="219" t="s">
        <v>166</v>
      </c>
      <c r="D96" s="219" t="s">
        <v>122</v>
      </c>
      <c r="E96" s="220" t="s">
        <v>557</v>
      </c>
      <c r="F96" s="221" t="s">
        <v>556</v>
      </c>
      <c r="G96" s="222" t="s">
        <v>530</v>
      </c>
      <c r="H96" s="223">
        <v>1</v>
      </c>
      <c r="I96" s="224"/>
      <c r="J96" s="225">
        <f>ROUND(I96*H96,2)</f>
        <v>0</v>
      </c>
      <c r="K96" s="221" t="s">
        <v>126</v>
      </c>
      <c r="L96" s="45"/>
      <c r="M96" s="226" t="s">
        <v>19</v>
      </c>
      <c r="N96" s="227" t="s">
        <v>42</v>
      </c>
      <c r="O96" s="8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0" t="s">
        <v>531</v>
      </c>
      <c r="AT96" s="230" t="s">
        <v>122</v>
      </c>
      <c r="AU96" s="230" t="s">
        <v>81</v>
      </c>
      <c r="AY96" s="18" t="s">
        <v>120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18" t="s">
        <v>79</v>
      </c>
      <c r="BK96" s="231">
        <f>ROUND(I96*H96,2)</f>
        <v>0</v>
      </c>
      <c r="BL96" s="18" t="s">
        <v>531</v>
      </c>
      <c r="BM96" s="230" t="s">
        <v>558</v>
      </c>
    </row>
    <row r="97" s="2" customFormat="1">
      <c r="A97" s="39"/>
      <c r="B97" s="40"/>
      <c r="C97" s="41"/>
      <c r="D97" s="234" t="s">
        <v>144</v>
      </c>
      <c r="E97" s="41"/>
      <c r="F97" s="265" t="s">
        <v>559</v>
      </c>
      <c r="G97" s="41"/>
      <c r="H97" s="41"/>
      <c r="I97" s="137"/>
      <c r="J97" s="41"/>
      <c r="K97" s="41"/>
      <c r="L97" s="45"/>
      <c r="M97" s="283"/>
      <c r="N97" s="284"/>
      <c r="O97" s="280"/>
      <c r="P97" s="280"/>
      <c r="Q97" s="280"/>
      <c r="R97" s="280"/>
      <c r="S97" s="280"/>
      <c r="T97" s="285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81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167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lMQzjOG0A51RP6VjLMGXaR7cmwq7SGdRvzSngZ/+nCl5gfCmTKP77ljlCfkV6uuu6R9dQMkULojEsWjN2wToHg==" hashValue="kaGvGH5G38fd3ATNBG0TlMeUiWjLhPjQExRvAxyH7XyQFfZKbwE6xk2TzapLoIdV9Rp271WTvyy5WHi+bMQ3Mg==" algorithmName="SHA-512" password="CC35"/>
  <autoFilter ref="C82:K9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560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561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562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563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564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565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566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567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568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569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570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78</v>
      </c>
      <c r="F18" s="297" t="s">
        <v>571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572</v>
      </c>
      <c r="F19" s="297" t="s">
        <v>573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574</v>
      </c>
      <c r="F20" s="297" t="s">
        <v>575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576</v>
      </c>
      <c r="F21" s="297" t="s">
        <v>577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86</v>
      </c>
      <c r="F22" s="297" t="s">
        <v>578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579</v>
      </c>
      <c r="F23" s="297" t="s">
        <v>580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581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582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583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584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585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586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587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588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589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106</v>
      </c>
      <c r="F36" s="297"/>
      <c r="G36" s="297" t="s">
        <v>590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591</v>
      </c>
      <c r="F37" s="297"/>
      <c r="G37" s="297" t="s">
        <v>592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52</v>
      </c>
      <c r="F38" s="297"/>
      <c r="G38" s="297" t="s">
        <v>593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53</v>
      </c>
      <c r="F39" s="297"/>
      <c r="G39" s="297" t="s">
        <v>594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107</v>
      </c>
      <c r="F40" s="297"/>
      <c r="G40" s="297" t="s">
        <v>595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108</v>
      </c>
      <c r="F41" s="297"/>
      <c r="G41" s="297" t="s">
        <v>596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597</v>
      </c>
      <c r="F42" s="297"/>
      <c r="G42" s="297" t="s">
        <v>598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599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600</v>
      </c>
      <c r="F44" s="297"/>
      <c r="G44" s="297" t="s">
        <v>601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110</v>
      </c>
      <c r="F45" s="297"/>
      <c r="G45" s="297" t="s">
        <v>602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603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604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605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606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607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608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609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610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611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612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613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614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615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616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617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618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619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620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621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622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623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624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625</v>
      </c>
      <c r="D76" s="315"/>
      <c r="E76" s="315"/>
      <c r="F76" s="315" t="s">
        <v>626</v>
      </c>
      <c r="G76" s="316"/>
      <c r="H76" s="315" t="s">
        <v>53</v>
      </c>
      <c r="I76" s="315" t="s">
        <v>56</v>
      </c>
      <c r="J76" s="315" t="s">
        <v>627</v>
      </c>
      <c r="K76" s="314"/>
    </row>
    <row r="77" s="1" customFormat="1" ht="17.25" customHeight="1">
      <c r="B77" s="312"/>
      <c r="C77" s="317" t="s">
        <v>628</v>
      </c>
      <c r="D77" s="317"/>
      <c r="E77" s="317"/>
      <c r="F77" s="318" t="s">
        <v>629</v>
      </c>
      <c r="G77" s="319"/>
      <c r="H77" s="317"/>
      <c r="I77" s="317"/>
      <c r="J77" s="317" t="s">
        <v>630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52</v>
      </c>
      <c r="D79" s="320"/>
      <c r="E79" s="320"/>
      <c r="F79" s="322" t="s">
        <v>631</v>
      </c>
      <c r="G79" s="321"/>
      <c r="H79" s="300" t="s">
        <v>632</v>
      </c>
      <c r="I79" s="300" t="s">
        <v>633</v>
      </c>
      <c r="J79" s="300">
        <v>20</v>
      </c>
      <c r="K79" s="314"/>
    </row>
    <row r="80" s="1" customFormat="1" ht="15" customHeight="1">
      <c r="B80" s="312"/>
      <c r="C80" s="300" t="s">
        <v>634</v>
      </c>
      <c r="D80" s="300"/>
      <c r="E80" s="300"/>
      <c r="F80" s="322" t="s">
        <v>631</v>
      </c>
      <c r="G80" s="321"/>
      <c r="H80" s="300" t="s">
        <v>635</v>
      </c>
      <c r="I80" s="300" t="s">
        <v>633</v>
      </c>
      <c r="J80" s="300">
        <v>120</v>
      </c>
      <c r="K80" s="314"/>
    </row>
    <row r="81" s="1" customFormat="1" ht="15" customHeight="1">
      <c r="B81" s="323"/>
      <c r="C81" s="300" t="s">
        <v>636</v>
      </c>
      <c r="D81" s="300"/>
      <c r="E81" s="300"/>
      <c r="F81" s="322" t="s">
        <v>637</v>
      </c>
      <c r="G81" s="321"/>
      <c r="H81" s="300" t="s">
        <v>638</v>
      </c>
      <c r="I81" s="300" t="s">
        <v>633</v>
      </c>
      <c r="J81" s="300">
        <v>50</v>
      </c>
      <c r="K81" s="314"/>
    </row>
    <row r="82" s="1" customFormat="1" ht="15" customHeight="1">
      <c r="B82" s="323"/>
      <c r="C82" s="300" t="s">
        <v>639</v>
      </c>
      <c r="D82" s="300"/>
      <c r="E82" s="300"/>
      <c r="F82" s="322" t="s">
        <v>631</v>
      </c>
      <c r="G82" s="321"/>
      <c r="H82" s="300" t="s">
        <v>640</v>
      </c>
      <c r="I82" s="300" t="s">
        <v>641</v>
      </c>
      <c r="J82" s="300"/>
      <c r="K82" s="314"/>
    </row>
    <row r="83" s="1" customFormat="1" ht="15" customHeight="1">
      <c r="B83" s="323"/>
      <c r="C83" s="324" t="s">
        <v>642</v>
      </c>
      <c r="D83" s="324"/>
      <c r="E83" s="324"/>
      <c r="F83" s="325" t="s">
        <v>637</v>
      </c>
      <c r="G83" s="324"/>
      <c r="H83" s="324" t="s">
        <v>643</v>
      </c>
      <c r="I83" s="324" t="s">
        <v>633</v>
      </c>
      <c r="J83" s="324">
        <v>15</v>
      </c>
      <c r="K83" s="314"/>
    </row>
    <row r="84" s="1" customFormat="1" ht="15" customHeight="1">
      <c r="B84" s="323"/>
      <c r="C84" s="324" t="s">
        <v>644</v>
      </c>
      <c r="D84" s="324"/>
      <c r="E84" s="324"/>
      <c r="F84" s="325" t="s">
        <v>637</v>
      </c>
      <c r="G84" s="324"/>
      <c r="H84" s="324" t="s">
        <v>645</v>
      </c>
      <c r="I84" s="324" t="s">
        <v>633</v>
      </c>
      <c r="J84" s="324">
        <v>15</v>
      </c>
      <c r="K84" s="314"/>
    </row>
    <row r="85" s="1" customFormat="1" ht="15" customHeight="1">
      <c r="B85" s="323"/>
      <c r="C85" s="324" t="s">
        <v>646</v>
      </c>
      <c r="D85" s="324"/>
      <c r="E85" s="324"/>
      <c r="F85" s="325" t="s">
        <v>637</v>
      </c>
      <c r="G85" s="324"/>
      <c r="H85" s="324" t="s">
        <v>647</v>
      </c>
      <c r="I85" s="324" t="s">
        <v>633</v>
      </c>
      <c r="J85" s="324">
        <v>20</v>
      </c>
      <c r="K85" s="314"/>
    </row>
    <row r="86" s="1" customFormat="1" ht="15" customHeight="1">
      <c r="B86" s="323"/>
      <c r="C86" s="324" t="s">
        <v>648</v>
      </c>
      <c r="D86" s="324"/>
      <c r="E86" s="324"/>
      <c r="F86" s="325" t="s">
        <v>637</v>
      </c>
      <c r="G86" s="324"/>
      <c r="H86" s="324" t="s">
        <v>649</v>
      </c>
      <c r="I86" s="324" t="s">
        <v>633</v>
      </c>
      <c r="J86" s="324">
        <v>20</v>
      </c>
      <c r="K86" s="314"/>
    </row>
    <row r="87" s="1" customFormat="1" ht="15" customHeight="1">
      <c r="B87" s="323"/>
      <c r="C87" s="300" t="s">
        <v>650</v>
      </c>
      <c r="D87" s="300"/>
      <c r="E87" s="300"/>
      <c r="F87" s="322" t="s">
        <v>637</v>
      </c>
      <c r="G87" s="321"/>
      <c r="H87" s="300" t="s">
        <v>651</v>
      </c>
      <c r="I87" s="300" t="s">
        <v>633</v>
      </c>
      <c r="J87" s="300">
        <v>50</v>
      </c>
      <c r="K87" s="314"/>
    </row>
    <row r="88" s="1" customFormat="1" ht="15" customHeight="1">
      <c r="B88" s="323"/>
      <c r="C88" s="300" t="s">
        <v>652</v>
      </c>
      <c r="D88" s="300"/>
      <c r="E88" s="300"/>
      <c r="F88" s="322" t="s">
        <v>637</v>
      </c>
      <c r="G88" s="321"/>
      <c r="H88" s="300" t="s">
        <v>653</v>
      </c>
      <c r="I88" s="300" t="s">
        <v>633</v>
      </c>
      <c r="J88" s="300">
        <v>20</v>
      </c>
      <c r="K88" s="314"/>
    </row>
    <row r="89" s="1" customFormat="1" ht="15" customHeight="1">
      <c r="B89" s="323"/>
      <c r="C89" s="300" t="s">
        <v>654</v>
      </c>
      <c r="D89" s="300"/>
      <c r="E89" s="300"/>
      <c r="F89" s="322" t="s">
        <v>637</v>
      </c>
      <c r="G89" s="321"/>
      <c r="H89" s="300" t="s">
        <v>655</v>
      </c>
      <c r="I89" s="300" t="s">
        <v>633</v>
      </c>
      <c r="J89" s="300">
        <v>20</v>
      </c>
      <c r="K89" s="314"/>
    </row>
    <row r="90" s="1" customFormat="1" ht="15" customHeight="1">
      <c r="B90" s="323"/>
      <c r="C90" s="300" t="s">
        <v>656</v>
      </c>
      <c r="D90" s="300"/>
      <c r="E90" s="300"/>
      <c r="F90" s="322" t="s">
        <v>637</v>
      </c>
      <c r="G90" s="321"/>
      <c r="H90" s="300" t="s">
        <v>657</v>
      </c>
      <c r="I90" s="300" t="s">
        <v>633</v>
      </c>
      <c r="J90" s="300">
        <v>50</v>
      </c>
      <c r="K90" s="314"/>
    </row>
    <row r="91" s="1" customFormat="1" ht="15" customHeight="1">
      <c r="B91" s="323"/>
      <c r="C91" s="300" t="s">
        <v>658</v>
      </c>
      <c r="D91" s="300"/>
      <c r="E91" s="300"/>
      <c r="F91" s="322" t="s">
        <v>637</v>
      </c>
      <c r="G91" s="321"/>
      <c r="H91" s="300" t="s">
        <v>658</v>
      </c>
      <c r="I91" s="300" t="s">
        <v>633</v>
      </c>
      <c r="J91" s="300">
        <v>50</v>
      </c>
      <c r="K91" s="314"/>
    </row>
    <row r="92" s="1" customFormat="1" ht="15" customHeight="1">
      <c r="B92" s="323"/>
      <c r="C92" s="300" t="s">
        <v>659</v>
      </c>
      <c r="D92" s="300"/>
      <c r="E92" s="300"/>
      <c r="F92" s="322" t="s">
        <v>637</v>
      </c>
      <c r="G92" s="321"/>
      <c r="H92" s="300" t="s">
        <v>660</v>
      </c>
      <c r="I92" s="300" t="s">
        <v>633</v>
      </c>
      <c r="J92" s="300">
        <v>255</v>
      </c>
      <c r="K92" s="314"/>
    </row>
    <row r="93" s="1" customFormat="1" ht="15" customHeight="1">
      <c r="B93" s="323"/>
      <c r="C93" s="300" t="s">
        <v>661</v>
      </c>
      <c r="D93" s="300"/>
      <c r="E93" s="300"/>
      <c r="F93" s="322" t="s">
        <v>631</v>
      </c>
      <c r="G93" s="321"/>
      <c r="H93" s="300" t="s">
        <v>662</v>
      </c>
      <c r="I93" s="300" t="s">
        <v>663</v>
      </c>
      <c r="J93" s="300"/>
      <c r="K93" s="314"/>
    </row>
    <row r="94" s="1" customFormat="1" ht="15" customHeight="1">
      <c r="B94" s="323"/>
      <c r="C94" s="300" t="s">
        <v>664</v>
      </c>
      <c r="D94" s="300"/>
      <c r="E94" s="300"/>
      <c r="F94" s="322" t="s">
        <v>631</v>
      </c>
      <c r="G94" s="321"/>
      <c r="H94" s="300" t="s">
        <v>665</v>
      </c>
      <c r="I94" s="300" t="s">
        <v>666</v>
      </c>
      <c r="J94" s="300"/>
      <c r="K94" s="314"/>
    </row>
    <row r="95" s="1" customFormat="1" ht="15" customHeight="1">
      <c r="B95" s="323"/>
      <c r="C95" s="300" t="s">
        <v>667</v>
      </c>
      <c r="D95" s="300"/>
      <c r="E95" s="300"/>
      <c r="F95" s="322" t="s">
        <v>631</v>
      </c>
      <c r="G95" s="321"/>
      <c r="H95" s="300" t="s">
        <v>667</v>
      </c>
      <c r="I95" s="300" t="s">
        <v>666</v>
      </c>
      <c r="J95" s="300"/>
      <c r="K95" s="314"/>
    </row>
    <row r="96" s="1" customFormat="1" ht="15" customHeight="1">
      <c r="B96" s="323"/>
      <c r="C96" s="300" t="s">
        <v>37</v>
      </c>
      <c r="D96" s="300"/>
      <c r="E96" s="300"/>
      <c r="F96" s="322" t="s">
        <v>631</v>
      </c>
      <c r="G96" s="321"/>
      <c r="H96" s="300" t="s">
        <v>668</v>
      </c>
      <c r="I96" s="300" t="s">
        <v>666</v>
      </c>
      <c r="J96" s="300"/>
      <c r="K96" s="314"/>
    </row>
    <row r="97" s="1" customFormat="1" ht="15" customHeight="1">
      <c r="B97" s="323"/>
      <c r="C97" s="300" t="s">
        <v>47</v>
      </c>
      <c r="D97" s="300"/>
      <c r="E97" s="300"/>
      <c r="F97" s="322" t="s">
        <v>631</v>
      </c>
      <c r="G97" s="321"/>
      <c r="H97" s="300" t="s">
        <v>669</v>
      </c>
      <c r="I97" s="300" t="s">
        <v>666</v>
      </c>
      <c r="J97" s="300"/>
      <c r="K97" s="314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670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625</v>
      </c>
      <c r="D103" s="315"/>
      <c r="E103" s="315"/>
      <c r="F103" s="315" t="s">
        <v>626</v>
      </c>
      <c r="G103" s="316"/>
      <c r="H103" s="315" t="s">
        <v>53</v>
      </c>
      <c r="I103" s="315" t="s">
        <v>56</v>
      </c>
      <c r="J103" s="315" t="s">
        <v>627</v>
      </c>
      <c r="K103" s="314"/>
    </row>
    <row r="104" s="1" customFormat="1" ht="17.25" customHeight="1">
      <c r="B104" s="312"/>
      <c r="C104" s="317" t="s">
        <v>628</v>
      </c>
      <c r="D104" s="317"/>
      <c r="E104" s="317"/>
      <c r="F104" s="318" t="s">
        <v>629</v>
      </c>
      <c r="G104" s="319"/>
      <c r="H104" s="317"/>
      <c r="I104" s="317"/>
      <c r="J104" s="317" t="s">
        <v>630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s="1" customFormat="1" ht="15" customHeight="1">
      <c r="B106" s="312"/>
      <c r="C106" s="300" t="s">
        <v>52</v>
      </c>
      <c r="D106" s="320"/>
      <c r="E106" s="320"/>
      <c r="F106" s="322" t="s">
        <v>631</v>
      </c>
      <c r="G106" s="331"/>
      <c r="H106" s="300" t="s">
        <v>671</v>
      </c>
      <c r="I106" s="300" t="s">
        <v>633</v>
      </c>
      <c r="J106" s="300">
        <v>20</v>
      </c>
      <c r="K106" s="314"/>
    </row>
    <row r="107" s="1" customFormat="1" ht="15" customHeight="1">
      <c r="B107" s="312"/>
      <c r="C107" s="300" t="s">
        <v>634</v>
      </c>
      <c r="D107" s="300"/>
      <c r="E107" s="300"/>
      <c r="F107" s="322" t="s">
        <v>631</v>
      </c>
      <c r="G107" s="300"/>
      <c r="H107" s="300" t="s">
        <v>671</v>
      </c>
      <c r="I107" s="300" t="s">
        <v>633</v>
      </c>
      <c r="J107" s="300">
        <v>120</v>
      </c>
      <c r="K107" s="314"/>
    </row>
    <row r="108" s="1" customFormat="1" ht="15" customHeight="1">
      <c r="B108" s="323"/>
      <c r="C108" s="300" t="s">
        <v>636</v>
      </c>
      <c r="D108" s="300"/>
      <c r="E108" s="300"/>
      <c r="F108" s="322" t="s">
        <v>637</v>
      </c>
      <c r="G108" s="300"/>
      <c r="H108" s="300" t="s">
        <v>671</v>
      </c>
      <c r="I108" s="300" t="s">
        <v>633</v>
      </c>
      <c r="J108" s="300">
        <v>50</v>
      </c>
      <c r="K108" s="314"/>
    </row>
    <row r="109" s="1" customFormat="1" ht="15" customHeight="1">
      <c r="B109" s="323"/>
      <c r="C109" s="300" t="s">
        <v>639</v>
      </c>
      <c r="D109" s="300"/>
      <c r="E109" s="300"/>
      <c r="F109" s="322" t="s">
        <v>631</v>
      </c>
      <c r="G109" s="300"/>
      <c r="H109" s="300" t="s">
        <v>671</v>
      </c>
      <c r="I109" s="300" t="s">
        <v>641</v>
      </c>
      <c r="J109" s="300"/>
      <c r="K109" s="314"/>
    </row>
    <row r="110" s="1" customFormat="1" ht="15" customHeight="1">
      <c r="B110" s="323"/>
      <c r="C110" s="300" t="s">
        <v>650</v>
      </c>
      <c r="D110" s="300"/>
      <c r="E110" s="300"/>
      <c r="F110" s="322" t="s">
        <v>637</v>
      </c>
      <c r="G110" s="300"/>
      <c r="H110" s="300" t="s">
        <v>671</v>
      </c>
      <c r="I110" s="300" t="s">
        <v>633</v>
      </c>
      <c r="J110" s="300">
        <v>50</v>
      </c>
      <c r="K110" s="314"/>
    </row>
    <row r="111" s="1" customFormat="1" ht="15" customHeight="1">
      <c r="B111" s="323"/>
      <c r="C111" s="300" t="s">
        <v>658</v>
      </c>
      <c r="D111" s="300"/>
      <c r="E111" s="300"/>
      <c r="F111" s="322" t="s">
        <v>637</v>
      </c>
      <c r="G111" s="300"/>
      <c r="H111" s="300" t="s">
        <v>671</v>
      </c>
      <c r="I111" s="300" t="s">
        <v>633</v>
      </c>
      <c r="J111" s="300">
        <v>50</v>
      </c>
      <c r="K111" s="314"/>
    </row>
    <row r="112" s="1" customFormat="1" ht="15" customHeight="1">
      <c r="B112" s="323"/>
      <c r="C112" s="300" t="s">
        <v>656</v>
      </c>
      <c r="D112" s="300"/>
      <c r="E112" s="300"/>
      <c r="F112" s="322" t="s">
        <v>637</v>
      </c>
      <c r="G112" s="300"/>
      <c r="H112" s="300" t="s">
        <v>671</v>
      </c>
      <c r="I112" s="300" t="s">
        <v>633</v>
      </c>
      <c r="J112" s="300">
        <v>50</v>
      </c>
      <c r="K112" s="314"/>
    </row>
    <row r="113" s="1" customFormat="1" ht="15" customHeight="1">
      <c r="B113" s="323"/>
      <c r="C113" s="300" t="s">
        <v>52</v>
      </c>
      <c r="D113" s="300"/>
      <c r="E113" s="300"/>
      <c r="F113" s="322" t="s">
        <v>631</v>
      </c>
      <c r="G113" s="300"/>
      <c r="H113" s="300" t="s">
        <v>672</v>
      </c>
      <c r="I113" s="300" t="s">
        <v>633</v>
      </c>
      <c r="J113" s="300">
        <v>20</v>
      </c>
      <c r="K113" s="314"/>
    </row>
    <row r="114" s="1" customFormat="1" ht="15" customHeight="1">
      <c r="B114" s="323"/>
      <c r="C114" s="300" t="s">
        <v>673</v>
      </c>
      <c r="D114" s="300"/>
      <c r="E114" s="300"/>
      <c r="F114" s="322" t="s">
        <v>631</v>
      </c>
      <c r="G114" s="300"/>
      <c r="H114" s="300" t="s">
        <v>674</v>
      </c>
      <c r="I114" s="300" t="s">
        <v>633</v>
      </c>
      <c r="J114" s="300">
        <v>120</v>
      </c>
      <c r="K114" s="314"/>
    </row>
    <row r="115" s="1" customFormat="1" ht="15" customHeight="1">
      <c r="B115" s="323"/>
      <c r="C115" s="300" t="s">
        <v>37</v>
      </c>
      <c r="D115" s="300"/>
      <c r="E115" s="300"/>
      <c r="F115" s="322" t="s">
        <v>631</v>
      </c>
      <c r="G115" s="300"/>
      <c r="H115" s="300" t="s">
        <v>675</v>
      </c>
      <c r="I115" s="300" t="s">
        <v>666</v>
      </c>
      <c r="J115" s="300"/>
      <c r="K115" s="314"/>
    </row>
    <row r="116" s="1" customFormat="1" ht="15" customHeight="1">
      <c r="B116" s="323"/>
      <c r="C116" s="300" t="s">
        <v>47</v>
      </c>
      <c r="D116" s="300"/>
      <c r="E116" s="300"/>
      <c r="F116" s="322" t="s">
        <v>631</v>
      </c>
      <c r="G116" s="300"/>
      <c r="H116" s="300" t="s">
        <v>676</v>
      </c>
      <c r="I116" s="300" t="s">
        <v>666</v>
      </c>
      <c r="J116" s="300"/>
      <c r="K116" s="314"/>
    </row>
    <row r="117" s="1" customFormat="1" ht="15" customHeight="1">
      <c r="B117" s="323"/>
      <c r="C117" s="300" t="s">
        <v>56</v>
      </c>
      <c r="D117" s="300"/>
      <c r="E117" s="300"/>
      <c r="F117" s="322" t="s">
        <v>631</v>
      </c>
      <c r="G117" s="300"/>
      <c r="H117" s="300" t="s">
        <v>677</v>
      </c>
      <c r="I117" s="300" t="s">
        <v>678</v>
      </c>
      <c r="J117" s="300"/>
      <c r="K117" s="314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91" t="s">
        <v>679</v>
      </c>
      <c r="D122" s="291"/>
      <c r="E122" s="291"/>
      <c r="F122" s="291"/>
      <c r="G122" s="291"/>
      <c r="H122" s="291"/>
      <c r="I122" s="291"/>
      <c r="J122" s="291"/>
      <c r="K122" s="339"/>
    </row>
    <row r="123" s="1" customFormat="1" ht="17.25" customHeight="1">
      <c r="B123" s="340"/>
      <c r="C123" s="315" t="s">
        <v>625</v>
      </c>
      <c r="D123" s="315"/>
      <c r="E123" s="315"/>
      <c r="F123" s="315" t="s">
        <v>626</v>
      </c>
      <c r="G123" s="316"/>
      <c r="H123" s="315" t="s">
        <v>53</v>
      </c>
      <c r="I123" s="315" t="s">
        <v>56</v>
      </c>
      <c r="J123" s="315" t="s">
        <v>627</v>
      </c>
      <c r="K123" s="341"/>
    </row>
    <row r="124" s="1" customFormat="1" ht="17.25" customHeight="1">
      <c r="B124" s="340"/>
      <c r="C124" s="317" t="s">
        <v>628</v>
      </c>
      <c r="D124" s="317"/>
      <c r="E124" s="317"/>
      <c r="F124" s="318" t="s">
        <v>629</v>
      </c>
      <c r="G124" s="319"/>
      <c r="H124" s="317"/>
      <c r="I124" s="317"/>
      <c r="J124" s="317" t="s">
        <v>630</v>
      </c>
      <c r="K124" s="341"/>
    </row>
    <row r="125" s="1" customFormat="1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s="1" customFormat="1" ht="15" customHeight="1">
      <c r="B126" s="342"/>
      <c r="C126" s="300" t="s">
        <v>634</v>
      </c>
      <c r="D126" s="320"/>
      <c r="E126" s="320"/>
      <c r="F126" s="322" t="s">
        <v>631</v>
      </c>
      <c r="G126" s="300"/>
      <c r="H126" s="300" t="s">
        <v>671</v>
      </c>
      <c r="I126" s="300" t="s">
        <v>633</v>
      </c>
      <c r="J126" s="300">
        <v>120</v>
      </c>
      <c r="K126" s="344"/>
    </row>
    <row r="127" s="1" customFormat="1" ht="15" customHeight="1">
      <c r="B127" s="342"/>
      <c r="C127" s="300" t="s">
        <v>680</v>
      </c>
      <c r="D127" s="300"/>
      <c r="E127" s="300"/>
      <c r="F127" s="322" t="s">
        <v>631</v>
      </c>
      <c r="G127" s="300"/>
      <c r="H127" s="300" t="s">
        <v>681</v>
      </c>
      <c r="I127" s="300" t="s">
        <v>633</v>
      </c>
      <c r="J127" s="300" t="s">
        <v>682</v>
      </c>
      <c r="K127" s="344"/>
    </row>
    <row r="128" s="1" customFormat="1" ht="15" customHeight="1">
      <c r="B128" s="342"/>
      <c r="C128" s="300" t="s">
        <v>579</v>
      </c>
      <c r="D128" s="300"/>
      <c r="E128" s="300"/>
      <c r="F128" s="322" t="s">
        <v>631</v>
      </c>
      <c r="G128" s="300"/>
      <c r="H128" s="300" t="s">
        <v>683</v>
      </c>
      <c r="I128" s="300" t="s">
        <v>633</v>
      </c>
      <c r="J128" s="300" t="s">
        <v>682</v>
      </c>
      <c r="K128" s="344"/>
    </row>
    <row r="129" s="1" customFormat="1" ht="15" customHeight="1">
      <c r="B129" s="342"/>
      <c r="C129" s="300" t="s">
        <v>642</v>
      </c>
      <c r="D129" s="300"/>
      <c r="E129" s="300"/>
      <c r="F129" s="322" t="s">
        <v>637</v>
      </c>
      <c r="G129" s="300"/>
      <c r="H129" s="300" t="s">
        <v>643</v>
      </c>
      <c r="I129" s="300" t="s">
        <v>633</v>
      </c>
      <c r="J129" s="300">
        <v>15</v>
      </c>
      <c r="K129" s="344"/>
    </row>
    <row r="130" s="1" customFormat="1" ht="15" customHeight="1">
      <c r="B130" s="342"/>
      <c r="C130" s="324" t="s">
        <v>644</v>
      </c>
      <c r="D130" s="324"/>
      <c r="E130" s="324"/>
      <c r="F130" s="325" t="s">
        <v>637</v>
      </c>
      <c r="G130" s="324"/>
      <c r="H130" s="324" t="s">
        <v>645</v>
      </c>
      <c r="I130" s="324" t="s">
        <v>633</v>
      </c>
      <c r="J130" s="324">
        <v>15</v>
      </c>
      <c r="K130" s="344"/>
    </row>
    <row r="131" s="1" customFormat="1" ht="15" customHeight="1">
      <c r="B131" s="342"/>
      <c r="C131" s="324" t="s">
        <v>646</v>
      </c>
      <c r="D131" s="324"/>
      <c r="E131" s="324"/>
      <c r="F131" s="325" t="s">
        <v>637</v>
      </c>
      <c r="G131" s="324"/>
      <c r="H131" s="324" t="s">
        <v>647</v>
      </c>
      <c r="I131" s="324" t="s">
        <v>633</v>
      </c>
      <c r="J131" s="324">
        <v>20</v>
      </c>
      <c r="K131" s="344"/>
    </row>
    <row r="132" s="1" customFormat="1" ht="15" customHeight="1">
      <c r="B132" s="342"/>
      <c r="C132" s="324" t="s">
        <v>648</v>
      </c>
      <c r="D132" s="324"/>
      <c r="E132" s="324"/>
      <c r="F132" s="325" t="s">
        <v>637</v>
      </c>
      <c r="G132" s="324"/>
      <c r="H132" s="324" t="s">
        <v>649</v>
      </c>
      <c r="I132" s="324" t="s">
        <v>633</v>
      </c>
      <c r="J132" s="324">
        <v>20</v>
      </c>
      <c r="K132" s="344"/>
    </row>
    <row r="133" s="1" customFormat="1" ht="15" customHeight="1">
      <c r="B133" s="342"/>
      <c r="C133" s="300" t="s">
        <v>636</v>
      </c>
      <c r="D133" s="300"/>
      <c r="E133" s="300"/>
      <c r="F133" s="322" t="s">
        <v>637</v>
      </c>
      <c r="G133" s="300"/>
      <c r="H133" s="300" t="s">
        <v>671</v>
      </c>
      <c r="I133" s="300" t="s">
        <v>633</v>
      </c>
      <c r="J133" s="300">
        <v>50</v>
      </c>
      <c r="K133" s="344"/>
    </row>
    <row r="134" s="1" customFormat="1" ht="15" customHeight="1">
      <c r="B134" s="342"/>
      <c r="C134" s="300" t="s">
        <v>650</v>
      </c>
      <c r="D134" s="300"/>
      <c r="E134" s="300"/>
      <c r="F134" s="322" t="s">
        <v>637</v>
      </c>
      <c r="G134" s="300"/>
      <c r="H134" s="300" t="s">
        <v>671</v>
      </c>
      <c r="I134" s="300" t="s">
        <v>633</v>
      </c>
      <c r="J134" s="300">
        <v>50</v>
      </c>
      <c r="K134" s="344"/>
    </row>
    <row r="135" s="1" customFormat="1" ht="15" customHeight="1">
      <c r="B135" s="342"/>
      <c r="C135" s="300" t="s">
        <v>656</v>
      </c>
      <c r="D135" s="300"/>
      <c r="E135" s="300"/>
      <c r="F135" s="322" t="s">
        <v>637</v>
      </c>
      <c r="G135" s="300"/>
      <c r="H135" s="300" t="s">
        <v>671</v>
      </c>
      <c r="I135" s="300" t="s">
        <v>633</v>
      </c>
      <c r="J135" s="300">
        <v>50</v>
      </c>
      <c r="K135" s="344"/>
    </row>
    <row r="136" s="1" customFormat="1" ht="15" customHeight="1">
      <c r="B136" s="342"/>
      <c r="C136" s="300" t="s">
        <v>658</v>
      </c>
      <c r="D136" s="300"/>
      <c r="E136" s="300"/>
      <c r="F136" s="322" t="s">
        <v>637</v>
      </c>
      <c r="G136" s="300"/>
      <c r="H136" s="300" t="s">
        <v>671</v>
      </c>
      <c r="I136" s="300" t="s">
        <v>633</v>
      </c>
      <c r="J136" s="300">
        <v>50</v>
      </c>
      <c r="K136" s="344"/>
    </row>
    <row r="137" s="1" customFormat="1" ht="15" customHeight="1">
      <c r="B137" s="342"/>
      <c r="C137" s="300" t="s">
        <v>659</v>
      </c>
      <c r="D137" s="300"/>
      <c r="E137" s="300"/>
      <c r="F137" s="322" t="s">
        <v>637</v>
      </c>
      <c r="G137" s="300"/>
      <c r="H137" s="300" t="s">
        <v>684</v>
      </c>
      <c r="I137" s="300" t="s">
        <v>633</v>
      </c>
      <c r="J137" s="300">
        <v>255</v>
      </c>
      <c r="K137" s="344"/>
    </row>
    <row r="138" s="1" customFormat="1" ht="15" customHeight="1">
      <c r="B138" s="342"/>
      <c r="C138" s="300" t="s">
        <v>661</v>
      </c>
      <c r="D138" s="300"/>
      <c r="E138" s="300"/>
      <c r="F138" s="322" t="s">
        <v>631</v>
      </c>
      <c r="G138" s="300"/>
      <c r="H138" s="300" t="s">
        <v>685</v>
      </c>
      <c r="I138" s="300" t="s">
        <v>663</v>
      </c>
      <c r="J138" s="300"/>
      <c r="K138" s="344"/>
    </row>
    <row r="139" s="1" customFormat="1" ht="15" customHeight="1">
      <c r="B139" s="342"/>
      <c r="C139" s="300" t="s">
        <v>664</v>
      </c>
      <c r="D139" s="300"/>
      <c r="E139" s="300"/>
      <c r="F139" s="322" t="s">
        <v>631</v>
      </c>
      <c r="G139" s="300"/>
      <c r="H139" s="300" t="s">
        <v>686</v>
      </c>
      <c r="I139" s="300" t="s">
        <v>666</v>
      </c>
      <c r="J139" s="300"/>
      <c r="K139" s="344"/>
    </row>
    <row r="140" s="1" customFormat="1" ht="15" customHeight="1">
      <c r="B140" s="342"/>
      <c r="C140" s="300" t="s">
        <v>667</v>
      </c>
      <c r="D140" s="300"/>
      <c r="E140" s="300"/>
      <c r="F140" s="322" t="s">
        <v>631</v>
      </c>
      <c r="G140" s="300"/>
      <c r="H140" s="300" t="s">
        <v>667</v>
      </c>
      <c r="I140" s="300" t="s">
        <v>666</v>
      </c>
      <c r="J140" s="300"/>
      <c r="K140" s="344"/>
    </row>
    <row r="141" s="1" customFormat="1" ht="15" customHeight="1">
      <c r="B141" s="342"/>
      <c r="C141" s="300" t="s">
        <v>37</v>
      </c>
      <c r="D141" s="300"/>
      <c r="E141" s="300"/>
      <c r="F141" s="322" t="s">
        <v>631</v>
      </c>
      <c r="G141" s="300"/>
      <c r="H141" s="300" t="s">
        <v>687</v>
      </c>
      <c r="I141" s="300" t="s">
        <v>666</v>
      </c>
      <c r="J141" s="300"/>
      <c r="K141" s="344"/>
    </row>
    <row r="142" s="1" customFormat="1" ht="15" customHeight="1">
      <c r="B142" s="342"/>
      <c r="C142" s="300" t="s">
        <v>688</v>
      </c>
      <c r="D142" s="300"/>
      <c r="E142" s="300"/>
      <c r="F142" s="322" t="s">
        <v>631</v>
      </c>
      <c r="G142" s="300"/>
      <c r="H142" s="300" t="s">
        <v>689</v>
      </c>
      <c r="I142" s="300" t="s">
        <v>666</v>
      </c>
      <c r="J142" s="300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690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625</v>
      </c>
      <c r="D148" s="315"/>
      <c r="E148" s="315"/>
      <c r="F148" s="315" t="s">
        <v>626</v>
      </c>
      <c r="G148" s="316"/>
      <c r="H148" s="315" t="s">
        <v>53</v>
      </c>
      <c r="I148" s="315" t="s">
        <v>56</v>
      </c>
      <c r="J148" s="315" t="s">
        <v>627</v>
      </c>
      <c r="K148" s="314"/>
    </row>
    <row r="149" s="1" customFormat="1" ht="17.25" customHeight="1">
      <c r="B149" s="312"/>
      <c r="C149" s="317" t="s">
        <v>628</v>
      </c>
      <c r="D149" s="317"/>
      <c r="E149" s="317"/>
      <c r="F149" s="318" t="s">
        <v>629</v>
      </c>
      <c r="G149" s="319"/>
      <c r="H149" s="317"/>
      <c r="I149" s="317"/>
      <c r="J149" s="317" t="s">
        <v>630</v>
      </c>
      <c r="K149" s="314"/>
    </row>
    <row r="150" s="1" customFormat="1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s="1" customFormat="1" ht="15" customHeight="1">
      <c r="B151" s="323"/>
      <c r="C151" s="348" t="s">
        <v>634</v>
      </c>
      <c r="D151" s="300"/>
      <c r="E151" s="300"/>
      <c r="F151" s="349" t="s">
        <v>631</v>
      </c>
      <c r="G151" s="300"/>
      <c r="H151" s="348" t="s">
        <v>671</v>
      </c>
      <c r="I151" s="348" t="s">
        <v>633</v>
      </c>
      <c r="J151" s="348">
        <v>120</v>
      </c>
      <c r="K151" s="344"/>
    </row>
    <row r="152" s="1" customFormat="1" ht="15" customHeight="1">
      <c r="B152" s="323"/>
      <c r="C152" s="348" t="s">
        <v>680</v>
      </c>
      <c r="D152" s="300"/>
      <c r="E152" s="300"/>
      <c r="F152" s="349" t="s">
        <v>631</v>
      </c>
      <c r="G152" s="300"/>
      <c r="H152" s="348" t="s">
        <v>691</v>
      </c>
      <c r="I152" s="348" t="s">
        <v>633</v>
      </c>
      <c r="J152" s="348" t="s">
        <v>682</v>
      </c>
      <c r="K152" s="344"/>
    </row>
    <row r="153" s="1" customFormat="1" ht="15" customHeight="1">
      <c r="B153" s="323"/>
      <c r="C153" s="348" t="s">
        <v>579</v>
      </c>
      <c r="D153" s="300"/>
      <c r="E153" s="300"/>
      <c r="F153" s="349" t="s">
        <v>631</v>
      </c>
      <c r="G153" s="300"/>
      <c r="H153" s="348" t="s">
        <v>692</v>
      </c>
      <c r="I153" s="348" t="s">
        <v>633</v>
      </c>
      <c r="J153" s="348" t="s">
        <v>682</v>
      </c>
      <c r="K153" s="344"/>
    </row>
    <row r="154" s="1" customFormat="1" ht="15" customHeight="1">
      <c r="B154" s="323"/>
      <c r="C154" s="348" t="s">
        <v>636</v>
      </c>
      <c r="D154" s="300"/>
      <c r="E154" s="300"/>
      <c r="F154" s="349" t="s">
        <v>637</v>
      </c>
      <c r="G154" s="300"/>
      <c r="H154" s="348" t="s">
        <v>671</v>
      </c>
      <c r="I154" s="348" t="s">
        <v>633</v>
      </c>
      <c r="J154" s="348">
        <v>50</v>
      </c>
      <c r="K154" s="344"/>
    </row>
    <row r="155" s="1" customFormat="1" ht="15" customHeight="1">
      <c r="B155" s="323"/>
      <c r="C155" s="348" t="s">
        <v>639</v>
      </c>
      <c r="D155" s="300"/>
      <c r="E155" s="300"/>
      <c r="F155" s="349" t="s">
        <v>631</v>
      </c>
      <c r="G155" s="300"/>
      <c r="H155" s="348" t="s">
        <v>671</v>
      </c>
      <c r="I155" s="348" t="s">
        <v>641</v>
      </c>
      <c r="J155" s="348"/>
      <c r="K155" s="344"/>
    </row>
    <row r="156" s="1" customFormat="1" ht="15" customHeight="1">
      <c r="B156" s="323"/>
      <c r="C156" s="348" t="s">
        <v>650</v>
      </c>
      <c r="D156" s="300"/>
      <c r="E156" s="300"/>
      <c r="F156" s="349" t="s">
        <v>637</v>
      </c>
      <c r="G156" s="300"/>
      <c r="H156" s="348" t="s">
        <v>671</v>
      </c>
      <c r="I156" s="348" t="s">
        <v>633</v>
      </c>
      <c r="J156" s="348">
        <v>50</v>
      </c>
      <c r="K156" s="344"/>
    </row>
    <row r="157" s="1" customFormat="1" ht="15" customHeight="1">
      <c r="B157" s="323"/>
      <c r="C157" s="348" t="s">
        <v>658</v>
      </c>
      <c r="D157" s="300"/>
      <c r="E157" s="300"/>
      <c r="F157" s="349" t="s">
        <v>637</v>
      </c>
      <c r="G157" s="300"/>
      <c r="H157" s="348" t="s">
        <v>671</v>
      </c>
      <c r="I157" s="348" t="s">
        <v>633</v>
      </c>
      <c r="J157" s="348">
        <v>50</v>
      </c>
      <c r="K157" s="344"/>
    </row>
    <row r="158" s="1" customFormat="1" ht="15" customHeight="1">
      <c r="B158" s="323"/>
      <c r="C158" s="348" t="s">
        <v>656</v>
      </c>
      <c r="D158" s="300"/>
      <c r="E158" s="300"/>
      <c r="F158" s="349" t="s">
        <v>637</v>
      </c>
      <c r="G158" s="300"/>
      <c r="H158" s="348" t="s">
        <v>671</v>
      </c>
      <c r="I158" s="348" t="s">
        <v>633</v>
      </c>
      <c r="J158" s="348">
        <v>50</v>
      </c>
      <c r="K158" s="344"/>
    </row>
    <row r="159" s="1" customFormat="1" ht="15" customHeight="1">
      <c r="B159" s="323"/>
      <c r="C159" s="348" t="s">
        <v>92</v>
      </c>
      <c r="D159" s="300"/>
      <c r="E159" s="300"/>
      <c r="F159" s="349" t="s">
        <v>631</v>
      </c>
      <c r="G159" s="300"/>
      <c r="H159" s="348" t="s">
        <v>693</v>
      </c>
      <c r="I159" s="348" t="s">
        <v>633</v>
      </c>
      <c r="J159" s="348" t="s">
        <v>694</v>
      </c>
      <c r="K159" s="344"/>
    </row>
    <row r="160" s="1" customFormat="1" ht="15" customHeight="1">
      <c r="B160" s="323"/>
      <c r="C160" s="348" t="s">
        <v>695</v>
      </c>
      <c r="D160" s="300"/>
      <c r="E160" s="300"/>
      <c r="F160" s="349" t="s">
        <v>631</v>
      </c>
      <c r="G160" s="300"/>
      <c r="H160" s="348" t="s">
        <v>696</v>
      </c>
      <c r="I160" s="348" t="s">
        <v>666</v>
      </c>
      <c r="J160" s="348"/>
      <c r="K160" s="344"/>
    </row>
    <row r="161" s="1" customFormat="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s="1" customFormat="1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697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625</v>
      </c>
      <c r="D166" s="315"/>
      <c r="E166" s="315"/>
      <c r="F166" s="315" t="s">
        <v>626</v>
      </c>
      <c r="G166" s="352"/>
      <c r="H166" s="353" t="s">
        <v>53</v>
      </c>
      <c r="I166" s="353" t="s">
        <v>56</v>
      </c>
      <c r="J166" s="315" t="s">
        <v>627</v>
      </c>
      <c r="K166" s="292"/>
    </row>
    <row r="167" s="1" customFormat="1" ht="17.25" customHeight="1">
      <c r="B167" s="293"/>
      <c r="C167" s="317" t="s">
        <v>628</v>
      </c>
      <c r="D167" s="317"/>
      <c r="E167" s="317"/>
      <c r="F167" s="318" t="s">
        <v>629</v>
      </c>
      <c r="G167" s="354"/>
      <c r="H167" s="355"/>
      <c r="I167" s="355"/>
      <c r="J167" s="317" t="s">
        <v>630</v>
      </c>
      <c r="K167" s="295"/>
    </row>
    <row r="168" s="1" customFormat="1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s="1" customFormat="1" ht="15" customHeight="1">
      <c r="B169" s="323"/>
      <c r="C169" s="300" t="s">
        <v>634</v>
      </c>
      <c r="D169" s="300"/>
      <c r="E169" s="300"/>
      <c r="F169" s="322" t="s">
        <v>631</v>
      </c>
      <c r="G169" s="300"/>
      <c r="H169" s="300" t="s">
        <v>671</v>
      </c>
      <c r="I169" s="300" t="s">
        <v>633</v>
      </c>
      <c r="J169" s="300">
        <v>120</v>
      </c>
      <c r="K169" s="344"/>
    </row>
    <row r="170" s="1" customFormat="1" ht="15" customHeight="1">
      <c r="B170" s="323"/>
      <c r="C170" s="300" t="s">
        <v>680</v>
      </c>
      <c r="D170" s="300"/>
      <c r="E170" s="300"/>
      <c r="F170" s="322" t="s">
        <v>631</v>
      </c>
      <c r="G170" s="300"/>
      <c r="H170" s="300" t="s">
        <v>681</v>
      </c>
      <c r="I170" s="300" t="s">
        <v>633</v>
      </c>
      <c r="J170" s="300" t="s">
        <v>682</v>
      </c>
      <c r="K170" s="344"/>
    </row>
    <row r="171" s="1" customFormat="1" ht="15" customHeight="1">
      <c r="B171" s="323"/>
      <c r="C171" s="300" t="s">
        <v>579</v>
      </c>
      <c r="D171" s="300"/>
      <c r="E171" s="300"/>
      <c r="F171" s="322" t="s">
        <v>631</v>
      </c>
      <c r="G171" s="300"/>
      <c r="H171" s="300" t="s">
        <v>698</v>
      </c>
      <c r="I171" s="300" t="s">
        <v>633</v>
      </c>
      <c r="J171" s="300" t="s">
        <v>682</v>
      </c>
      <c r="K171" s="344"/>
    </row>
    <row r="172" s="1" customFormat="1" ht="15" customHeight="1">
      <c r="B172" s="323"/>
      <c r="C172" s="300" t="s">
        <v>636</v>
      </c>
      <c r="D172" s="300"/>
      <c r="E172" s="300"/>
      <c r="F172" s="322" t="s">
        <v>637</v>
      </c>
      <c r="G172" s="300"/>
      <c r="H172" s="300" t="s">
        <v>698</v>
      </c>
      <c r="I172" s="300" t="s">
        <v>633</v>
      </c>
      <c r="J172" s="300">
        <v>50</v>
      </c>
      <c r="K172" s="344"/>
    </row>
    <row r="173" s="1" customFormat="1" ht="15" customHeight="1">
      <c r="B173" s="323"/>
      <c r="C173" s="300" t="s">
        <v>639</v>
      </c>
      <c r="D173" s="300"/>
      <c r="E173" s="300"/>
      <c r="F173" s="322" t="s">
        <v>631</v>
      </c>
      <c r="G173" s="300"/>
      <c r="H173" s="300" t="s">
        <v>698</v>
      </c>
      <c r="I173" s="300" t="s">
        <v>641</v>
      </c>
      <c r="J173" s="300"/>
      <c r="K173" s="344"/>
    </row>
    <row r="174" s="1" customFormat="1" ht="15" customHeight="1">
      <c r="B174" s="323"/>
      <c r="C174" s="300" t="s">
        <v>650</v>
      </c>
      <c r="D174" s="300"/>
      <c r="E174" s="300"/>
      <c r="F174" s="322" t="s">
        <v>637</v>
      </c>
      <c r="G174" s="300"/>
      <c r="H174" s="300" t="s">
        <v>698</v>
      </c>
      <c r="I174" s="300" t="s">
        <v>633</v>
      </c>
      <c r="J174" s="300">
        <v>50</v>
      </c>
      <c r="K174" s="344"/>
    </row>
    <row r="175" s="1" customFormat="1" ht="15" customHeight="1">
      <c r="B175" s="323"/>
      <c r="C175" s="300" t="s">
        <v>658</v>
      </c>
      <c r="D175" s="300"/>
      <c r="E175" s="300"/>
      <c r="F175" s="322" t="s">
        <v>637</v>
      </c>
      <c r="G175" s="300"/>
      <c r="H175" s="300" t="s">
        <v>698</v>
      </c>
      <c r="I175" s="300" t="s">
        <v>633</v>
      </c>
      <c r="J175" s="300">
        <v>50</v>
      </c>
      <c r="K175" s="344"/>
    </row>
    <row r="176" s="1" customFormat="1" ht="15" customHeight="1">
      <c r="B176" s="323"/>
      <c r="C176" s="300" t="s">
        <v>656</v>
      </c>
      <c r="D176" s="300"/>
      <c r="E176" s="300"/>
      <c r="F176" s="322" t="s">
        <v>637</v>
      </c>
      <c r="G176" s="300"/>
      <c r="H176" s="300" t="s">
        <v>698</v>
      </c>
      <c r="I176" s="300" t="s">
        <v>633</v>
      </c>
      <c r="J176" s="300">
        <v>50</v>
      </c>
      <c r="K176" s="344"/>
    </row>
    <row r="177" s="1" customFormat="1" ht="15" customHeight="1">
      <c r="B177" s="323"/>
      <c r="C177" s="300" t="s">
        <v>106</v>
      </c>
      <c r="D177" s="300"/>
      <c r="E177" s="300"/>
      <c r="F177" s="322" t="s">
        <v>631</v>
      </c>
      <c r="G177" s="300"/>
      <c r="H177" s="300" t="s">
        <v>699</v>
      </c>
      <c r="I177" s="300" t="s">
        <v>700</v>
      </c>
      <c r="J177" s="300"/>
      <c r="K177" s="344"/>
    </row>
    <row r="178" s="1" customFormat="1" ht="15" customHeight="1">
      <c r="B178" s="323"/>
      <c r="C178" s="300" t="s">
        <v>56</v>
      </c>
      <c r="D178" s="300"/>
      <c r="E178" s="300"/>
      <c r="F178" s="322" t="s">
        <v>631</v>
      </c>
      <c r="G178" s="300"/>
      <c r="H178" s="300" t="s">
        <v>701</v>
      </c>
      <c r="I178" s="300" t="s">
        <v>702</v>
      </c>
      <c r="J178" s="300">
        <v>1</v>
      </c>
      <c r="K178" s="344"/>
    </row>
    <row r="179" s="1" customFormat="1" ht="15" customHeight="1">
      <c r="B179" s="323"/>
      <c r="C179" s="300" t="s">
        <v>52</v>
      </c>
      <c r="D179" s="300"/>
      <c r="E179" s="300"/>
      <c r="F179" s="322" t="s">
        <v>631</v>
      </c>
      <c r="G179" s="300"/>
      <c r="H179" s="300" t="s">
        <v>703</v>
      </c>
      <c r="I179" s="300" t="s">
        <v>633</v>
      </c>
      <c r="J179" s="300">
        <v>20</v>
      </c>
      <c r="K179" s="344"/>
    </row>
    <row r="180" s="1" customFormat="1" ht="15" customHeight="1">
      <c r="B180" s="323"/>
      <c r="C180" s="300" t="s">
        <v>53</v>
      </c>
      <c r="D180" s="300"/>
      <c r="E180" s="300"/>
      <c r="F180" s="322" t="s">
        <v>631</v>
      </c>
      <c r="G180" s="300"/>
      <c r="H180" s="300" t="s">
        <v>704</v>
      </c>
      <c r="I180" s="300" t="s">
        <v>633</v>
      </c>
      <c r="J180" s="300">
        <v>255</v>
      </c>
      <c r="K180" s="344"/>
    </row>
    <row r="181" s="1" customFormat="1" ht="15" customHeight="1">
      <c r="B181" s="323"/>
      <c r="C181" s="300" t="s">
        <v>107</v>
      </c>
      <c r="D181" s="300"/>
      <c r="E181" s="300"/>
      <c r="F181" s="322" t="s">
        <v>631</v>
      </c>
      <c r="G181" s="300"/>
      <c r="H181" s="300" t="s">
        <v>595</v>
      </c>
      <c r="I181" s="300" t="s">
        <v>633</v>
      </c>
      <c r="J181" s="300">
        <v>10</v>
      </c>
      <c r="K181" s="344"/>
    </row>
    <row r="182" s="1" customFormat="1" ht="15" customHeight="1">
      <c r="B182" s="323"/>
      <c r="C182" s="300" t="s">
        <v>108</v>
      </c>
      <c r="D182" s="300"/>
      <c r="E182" s="300"/>
      <c r="F182" s="322" t="s">
        <v>631</v>
      </c>
      <c r="G182" s="300"/>
      <c r="H182" s="300" t="s">
        <v>705</v>
      </c>
      <c r="I182" s="300" t="s">
        <v>666</v>
      </c>
      <c r="J182" s="300"/>
      <c r="K182" s="344"/>
    </row>
    <row r="183" s="1" customFormat="1" ht="15" customHeight="1">
      <c r="B183" s="323"/>
      <c r="C183" s="300" t="s">
        <v>706</v>
      </c>
      <c r="D183" s="300"/>
      <c r="E183" s="300"/>
      <c r="F183" s="322" t="s">
        <v>631</v>
      </c>
      <c r="G183" s="300"/>
      <c r="H183" s="300" t="s">
        <v>707</v>
      </c>
      <c r="I183" s="300" t="s">
        <v>666</v>
      </c>
      <c r="J183" s="300"/>
      <c r="K183" s="344"/>
    </row>
    <row r="184" s="1" customFormat="1" ht="15" customHeight="1">
      <c r="B184" s="323"/>
      <c r="C184" s="300" t="s">
        <v>695</v>
      </c>
      <c r="D184" s="300"/>
      <c r="E184" s="300"/>
      <c r="F184" s="322" t="s">
        <v>631</v>
      </c>
      <c r="G184" s="300"/>
      <c r="H184" s="300" t="s">
        <v>708</v>
      </c>
      <c r="I184" s="300" t="s">
        <v>666</v>
      </c>
      <c r="J184" s="300"/>
      <c r="K184" s="344"/>
    </row>
    <row r="185" s="1" customFormat="1" ht="15" customHeight="1">
      <c r="B185" s="323"/>
      <c r="C185" s="300" t="s">
        <v>110</v>
      </c>
      <c r="D185" s="300"/>
      <c r="E185" s="300"/>
      <c r="F185" s="322" t="s">
        <v>637</v>
      </c>
      <c r="G185" s="300"/>
      <c r="H185" s="300" t="s">
        <v>709</v>
      </c>
      <c r="I185" s="300" t="s">
        <v>633</v>
      </c>
      <c r="J185" s="300">
        <v>50</v>
      </c>
      <c r="K185" s="344"/>
    </row>
    <row r="186" s="1" customFormat="1" ht="15" customHeight="1">
      <c r="B186" s="323"/>
      <c r="C186" s="300" t="s">
        <v>710</v>
      </c>
      <c r="D186" s="300"/>
      <c r="E186" s="300"/>
      <c r="F186" s="322" t="s">
        <v>637</v>
      </c>
      <c r="G186" s="300"/>
      <c r="H186" s="300" t="s">
        <v>711</v>
      </c>
      <c r="I186" s="300" t="s">
        <v>712</v>
      </c>
      <c r="J186" s="300"/>
      <c r="K186" s="344"/>
    </row>
    <row r="187" s="1" customFormat="1" ht="15" customHeight="1">
      <c r="B187" s="323"/>
      <c r="C187" s="300" t="s">
        <v>713</v>
      </c>
      <c r="D187" s="300"/>
      <c r="E187" s="300"/>
      <c r="F187" s="322" t="s">
        <v>637</v>
      </c>
      <c r="G187" s="300"/>
      <c r="H187" s="300" t="s">
        <v>714</v>
      </c>
      <c r="I187" s="300" t="s">
        <v>712</v>
      </c>
      <c r="J187" s="300"/>
      <c r="K187" s="344"/>
    </row>
    <row r="188" s="1" customFormat="1" ht="15" customHeight="1">
      <c r="B188" s="323"/>
      <c r="C188" s="300" t="s">
        <v>715</v>
      </c>
      <c r="D188" s="300"/>
      <c r="E188" s="300"/>
      <c r="F188" s="322" t="s">
        <v>637</v>
      </c>
      <c r="G188" s="300"/>
      <c r="H188" s="300" t="s">
        <v>716</v>
      </c>
      <c r="I188" s="300" t="s">
        <v>712</v>
      </c>
      <c r="J188" s="300"/>
      <c r="K188" s="344"/>
    </row>
    <row r="189" s="1" customFormat="1" ht="15" customHeight="1">
      <c r="B189" s="323"/>
      <c r="C189" s="356" t="s">
        <v>717</v>
      </c>
      <c r="D189" s="300"/>
      <c r="E189" s="300"/>
      <c r="F189" s="322" t="s">
        <v>637</v>
      </c>
      <c r="G189" s="300"/>
      <c r="H189" s="300" t="s">
        <v>718</v>
      </c>
      <c r="I189" s="300" t="s">
        <v>719</v>
      </c>
      <c r="J189" s="357" t="s">
        <v>720</v>
      </c>
      <c r="K189" s="344"/>
    </row>
    <row r="190" s="1" customFormat="1" ht="15" customHeight="1">
      <c r="B190" s="323"/>
      <c r="C190" s="307" t="s">
        <v>41</v>
      </c>
      <c r="D190" s="300"/>
      <c r="E190" s="300"/>
      <c r="F190" s="322" t="s">
        <v>631</v>
      </c>
      <c r="G190" s="300"/>
      <c r="H190" s="297" t="s">
        <v>721</v>
      </c>
      <c r="I190" s="300" t="s">
        <v>722</v>
      </c>
      <c r="J190" s="300"/>
      <c r="K190" s="344"/>
    </row>
    <row r="191" s="1" customFormat="1" ht="15" customHeight="1">
      <c r="B191" s="323"/>
      <c r="C191" s="307" t="s">
        <v>723</v>
      </c>
      <c r="D191" s="300"/>
      <c r="E191" s="300"/>
      <c r="F191" s="322" t="s">
        <v>631</v>
      </c>
      <c r="G191" s="300"/>
      <c r="H191" s="300" t="s">
        <v>724</v>
      </c>
      <c r="I191" s="300" t="s">
        <v>666</v>
      </c>
      <c r="J191" s="300"/>
      <c r="K191" s="344"/>
    </row>
    <row r="192" s="1" customFormat="1" ht="15" customHeight="1">
      <c r="B192" s="323"/>
      <c r="C192" s="307" t="s">
        <v>725</v>
      </c>
      <c r="D192" s="300"/>
      <c r="E192" s="300"/>
      <c r="F192" s="322" t="s">
        <v>631</v>
      </c>
      <c r="G192" s="300"/>
      <c r="H192" s="300" t="s">
        <v>726</v>
      </c>
      <c r="I192" s="300" t="s">
        <v>666</v>
      </c>
      <c r="J192" s="300"/>
      <c r="K192" s="344"/>
    </row>
    <row r="193" s="1" customFormat="1" ht="15" customHeight="1">
      <c r="B193" s="323"/>
      <c r="C193" s="307" t="s">
        <v>727</v>
      </c>
      <c r="D193" s="300"/>
      <c r="E193" s="300"/>
      <c r="F193" s="322" t="s">
        <v>637</v>
      </c>
      <c r="G193" s="300"/>
      <c r="H193" s="300" t="s">
        <v>728</v>
      </c>
      <c r="I193" s="300" t="s">
        <v>666</v>
      </c>
      <c r="J193" s="300"/>
      <c r="K193" s="344"/>
    </row>
    <row r="194" s="1" customFormat="1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s="1" customFormat="1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s="1" customFormat="1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729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59" t="s">
        <v>730</v>
      </c>
      <c r="D200" s="359"/>
      <c r="E200" s="359"/>
      <c r="F200" s="359" t="s">
        <v>731</v>
      </c>
      <c r="G200" s="360"/>
      <c r="H200" s="359" t="s">
        <v>732</v>
      </c>
      <c r="I200" s="359"/>
      <c r="J200" s="359"/>
      <c r="K200" s="292"/>
    </row>
    <row r="201" s="1" customFormat="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s="1" customFormat="1" ht="15" customHeight="1">
      <c r="B202" s="323"/>
      <c r="C202" s="300" t="s">
        <v>722</v>
      </c>
      <c r="D202" s="300"/>
      <c r="E202" s="300"/>
      <c r="F202" s="322" t="s">
        <v>42</v>
      </c>
      <c r="G202" s="300"/>
      <c r="H202" s="300" t="s">
        <v>733</v>
      </c>
      <c r="I202" s="300"/>
      <c r="J202" s="300"/>
      <c r="K202" s="344"/>
    </row>
    <row r="203" s="1" customFormat="1" ht="15" customHeight="1">
      <c r="B203" s="323"/>
      <c r="C203" s="329"/>
      <c r="D203" s="300"/>
      <c r="E203" s="300"/>
      <c r="F203" s="322" t="s">
        <v>43</v>
      </c>
      <c r="G203" s="300"/>
      <c r="H203" s="300" t="s">
        <v>734</v>
      </c>
      <c r="I203" s="300"/>
      <c r="J203" s="300"/>
      <c r="K203" s="344"/>
    </row>
    <row r="204" s="1" customFormat="1" ht="15" customHeight="1">
      <c r="B204" s="323"/>
      <c r="C204" s="329"/>
      <c r="D204" s="300"/>
      <c r="E204" s="300"/>
      <c r="F204" s="322" t="s">
        <v>46</v>
      </c>
      <c r="G204" s="300"/>
      <c r="H204" s="300" t="s">
        <v>735</v>
      </c>
      <c r="I204" s="300"/>
      <c r="J204" s="300"/>
      <c r="K204" s="344"/>
    </row>
    <row r="205" s="1" customFormat="1" ht="15" customHeight="1">
      <c r="B205" s="323"/>
      <c r="C205" s="300"/>
      <c r="D205" s="300"/>
      <c r="E205" s="300"/>
      <c r="F205" s="322" t="s">
        <v>44</v>
      </c>
      <c r="G205" s="300"/>
      <c r="H205" s="300" t="s">
        <v>736</v>
      </c>
      <c r="I205" s="300"/>
      <c r="J205" s="300"/>
      <c r="K205" s="344"/>
    </row>
    <row r="206" s="1" customFormat="1" ht="15" customHeight="1">
      <c r="B206" s="323"/>
      <c r="C206" s="300"/>
      <c r="D206" s="300"/>
      <c r="E206" s="300"/>
      <c r="F206" s="322" t="s">
        <v>45</v>
      </c>
      <c r="G206" s="300"/>
      <c r="H206" s="300" t="s">
        <v>737</v>
      </c>
      <c r="I206" s="300"/>
      <c r="J206" s="300"/>
      <c r="K206" s="344"/>
    </row>
    <row r="207" s="1" customFormat="1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s="1" customFormat="1" ht="15" customHeight="1">
      <c r="B208" s="323"/>
      <c r="C208" s="300" t="s">
        <v>678</v>
      </c>
      <c r="D208" s="300"/>
      <c r="E208" s="300"/>
      <c r="F208" s="322" t="s">
        <v>78</v>
      </c>
      <c r="G208" s="300"/>
      <c r="H208" s="300" t="s">
        <v>738</v>
      </c>
      <c r="I208" s="300"/>
      <c r="J208" s="300"/>
      <c r="K208" s="344"/>
    </row>
    <row r="209" s="1" customFormat="1" ht="15" customHeight="1">
      <c r="B209" s="323"/>
      <c r="C209" s="329"/>
      <c r="D209" s="300"/>
      <c r="E209" s="300"/>
      <c r="F209" s="322" t="s">
        <v>574</v>
      </c>
      <c r="G209" s="300"/>
      <c r="H209" s="300" t="s">
        <v>575</v>
      </c>
      <c r="I209" s="300"/>
      <c r="J209" s="300"/>
      <c r="K209" s="344"/>
    </row>
    <row r="210" s="1" customFormat="1" ht="15" customHeight="1">
      <c r="B210" s="323"/>
      <c r="C210" s="300"/>
      <c r="D210" s="300"/>
      <c r="E210" s="300"/>
      <c r="F210" s="322" t="s">
        <v>572</v>
      </c>
      <c r="G210" s="300"/>
      <c r="H210" s="300" t="s">
        <v>739</v>
      </c>
      <c r="I210" s="300"/>
      <c r="J210" s="300"/>
      <c r="K210" s="344"/>
    </row>
    <row r="211" s="1" customFormat="1" ht="15" customHeight="1">
      <c r="B211" s="361"/>
      <c r="C211" s="329"/>
      <c r="D211" s="329"/>
      <c r="E211" s="329"/>
      <c r="F211" s="322" t="s">
        <v>576</v>
      </c>
      <c r="G211" s="307"/>
      <c r="H211" s="348" t="s">
        <v>577</v>
      </c>
      <c r="I211" s="348"/>
      <c r="J211" s="348"/>
      <c r="K211" s="362"/>
    </row>
    <row r="212" s="1" customFormat="1" ht="15" customHeight="1">
      <c r="B212" s="361"/>
      <c r="C212" s="329"/>
      <c r="D212" s="329"/>
      <c r="E212" s="329"/>
      <c r="F212" s="322" t="s">
        <v>86</v>
      </c>
      <c r="G212" s="307"/>
      <c r="H212" s="348" t="s">
        <v>556</v>
      </c>
      <c r="I212" s="348"/>
      <c r="J212" s="348"/>
      <c r="K212" s="362"/>
    </row>
    <row r="213" s="1" customFormat="1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s="1" customFormat="1" ht="15" customHeight="1">
      <c r="B214" s="361"/>
      <c r="C214" s="300" t="s">
        <v>702</v>
      </c>
      <c r="D214" s="329"/>
      <c r="E214" s="329"/>
      <c r="F214" s="322">
        <v>1</v>
      </c>
      <c r="G214" s="307"/>
      <c r="H214" s="348" t="s">
        <v>740</v>
      </c>
      <c r="I214" s="348"/>
      <c r="J214" s="348"/>
      <c r="K214" s="362"/>
    </row>
    <row r="215" s="1" customFormat="1" ht="15" customHeight="1">
      <c r="B215" s="361"/>
      <c r="C215" s="329"/>
      <c r="D215" s="329"/>
      <c r="E215" s="329"/>
      <c r="F215" s="322">
        <v>2</v>
      </c>
      <c r="G215" s="307"/>
      <c r="H215" s="348" t="s">
        <v>741</v>
      </c>
      <c r="I215" s="348"/>
      <c r="J215" s="348"/>
      <c r="K215" s="362"/>
    </row>
    <row r="216" s="1" customFormat="1" ht="15" customHeight="1">
      <c r="B216" s="361"/>
      <c r="C216" s="329"/>
      <c r="D216" s="329"/>
      <c r="E216" s="329"/>
      <c r="F216" s="322">
        <v>3</v>
      </c>
      <c r="G216" s="307"/>
      <c r="H216" s="348" t="s">
        <v>742</v>
      </c>
      <c r="I216" s="348"/>
      <c r="J216" s="348"/>
      <c r="K216" s="362"/>
    </row>
    <row r="217" s="1" customFormat="1" ht="15" customHeight="1">
      <c r="B217" s="361"/>
      <c r="C217" s="329"/>
      <c r="D217" s="329"/>
      <c r="E217" s="329"/>
      <c r="F217" s="322">
        <v>4</v>
      </c>
      <c r="G217" s="307"/>
      <c r="H217" s="348" t="s">
        <v>743</v>
      </c>
      <c r="I217" s="348"/>
      <c r="J217" s="348"/>
      <c r="K217" s="362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ACG\tomebe</dc:creator>
  <cp:lastModifiedBy>ACG\tomebe</cp:lastModifiedBy>
  <dcterms:created xsi:type="dcterms:W3CDTF">2020-03-03T16:21:56Z</dcterms:created>
  <dcterms:modified xsi:type="dcterms:W3CDTF">2020-03-03T16:22:01Z</dcterms:modified>
</cp:coreProperties>
</file>