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vla\Desktop\INVESTICE\2018\15_Kotelna\2_VZ\"/>
    </mc:Choice>
  </mc:AlternateContent>
  <bookViews>
    <workbookView xWindow="0" yWindow="0" windowWidth="16380" windowHeight="8190" tabRatio="500" activeTab="5"/>
  </bookViews>
  <sheets>
    <sheet name="Uchazeč" sheetId="1" r:id="rId1"/>
    <sheet name="Stavba" sheetId="2" r:id="rId2"/>
    <sheet name="VzorObjekt" sheetId="3" state="hidden" r:id="rId3"/>
    <sheet name="VzorPolozky" sheetId="4" state="hidden" r:id="rId4"/>
    <sheet name="Rekapitulace Objekt 100" sheetId="5" r:id="rId5"/>
    <sheet name="100 1000 Pol" sheetId="6" r:id="rId6"/>
    <sheet name="100 1001 Pol" sheetId="7" r:id="rId7"/>
    <sheet name="List8" sheetId="8" r:id="rId8"/>
  </sheets>
  <definedNames>
    <definedName name="CelkemObjekty" localSheetId="1">Stavba!$I$24</definedName>
    <definedName name="CenaStavby">Stavba!$D$8</definedName>
    <definedName name="CisloStavby" localSheetId="1">Stavba!$D$5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Stavby" localSheetId="1">Stavba!$D$6</definedName>
    <definedName name="Objednatel" localSheetId="1">Stavba!$D$11</definedName>
    <definedName name="Objekt" localSheetId="1">Stavba!#REF!</definedName>
    <definedName name="_xlnm.Print_Area" localSheetId="5">'100 1000 Pol'!$A$1:$I$84</definedName>
    <definedName name="_xlnm.Print_Area" localSheetId="6">'100 1001 Pol'!$A$1:$I$24</definedName>
    <definedName name="_xlnm.Print_Area" localSheetId="4">'Rekapitulace Objekt 100'!$A$1:$H$23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2" localSheetId="1">Stavba!#REF!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>Stavba!$A:$A</definedName>
    <definedName name="Z_0AEBBD8E_C796_45A2_B4B1_3E6FBD55C385_.wvu.PrintArea" localSheetId="1">Stavba!$B$1:$N$21</definedName>
    <definedName name="Zhotovitel" localSheetId="1">Stavba!#REF!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N24" i="7" l="1"/>
  <c r="AL23" i="7"/>
  <c r="AK23" i="7"/>
  <c r="G22" i="7"/>
  <c r="G21" i="7"/>
  <c r="G20" i="7"/>
  <c r="G19" i="7"/>
  <c r="G18" i="7"/>
  <c r="G17" i="7"/>
  <c r="G16" i="7"/>
  <c r="G15" i="7"/>
  <c r="G14" i="7"/>
  <c r="F13" i="7" s="1"/>
  <c r="G12" i="7"/>
  <c r="G11" i="7"/>
  <c r="F10" i="7" s="1"/>
  <c r="G9" i="7"/>
  <c r="AN84" i="6"/>
  <c r="O21" i="5" s="1"/>
  <c r="AL83" i="6"/>
  <c r="AK83" i="6"/>
  <c r="G82" i="6"/>
  <c r="F81" i="6" s="1"/>
  <c r="G77" i="6"/>
  <c r="G75" i="6"/>
  <c r="F73" i="6"/>
  <c r="G72" i="6"/>
  <c r="F70" i="6"/>
  <c r="G66" i="6"/>
  <c r="G63" i="6"/>
  <c r="G62" i="6"/>
  <c r="G61" i="6"/>
  <c r="G60" i="6"/>
  <c r="G59" i="6"/>
  <c r="G58" i="6"/>
  <c r="G57" i="6"/>
  <c r="G56" i="6"/>
  <c r="G55" i="6"/>
  <c r="G54" i="6"/>
  <c r="G51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F23" i="6" s="1"/>
  <c r="G22" i="6"/>
  <c r="G21" i="6"/>
  <c r="F20" i="6"/>
  <c r="G19" i="6"/>
  <c r="G18" i="6"/>
  <c r="F17" i="6" s="1"/>
  <c r="G16" i="6"/>
  <c r="G15" i="6"/>
  <c r="G14" i="6"/>
  <c r="G13" i="6"/>
  <c r="G12" i="6"/>
  <c r="G11" i="6"/>
  <c r="G10" i="6"/>
  <c r="G9" i="6"/>
  <c r="F8" i="6" s="1"/>
  <c r="D23" i="5"/>
  <c r="O22" i="5"/>
  <c r="B7" i="5"/>
  <c r="B6" i="5"/>
  <c r="C1" i="5"/>
  <c r="B1" i="5"/>
  <c r="B7" i="3"/>
  <c r="B6" i="3"/>
  <c r="C1" i="3"/>
  <c r="B1" i="3"/>
  <c r="AO24" i="7" l="1"/>
  <c r="P22" i="5" s="1"/>
  <c r="AO84" i="6"/>
  <c r="P21" i="5" s="1"/>
  <c r="F48" i="6"/>
  <c r="F8" i="7"/>
  <c r="G84" i="6"/>
  <c r="H21" i="5" s="1"/>
  <c r="G24" i="7"/>
  <c r="H22" i="5" s="1"/>
  <c r="H23" i="5" l="1"/>
  <c r="J23" i="2" s="1"/>
  <c r="J24" i="2" s="1"/>
  <c r="D8" i="2" s="1"/>
</calcChain>
</file>

<file path=xl/sharedStrings.xml><?xml version="1.0" encoding="utf-8"?>
<sst xmlns="http://schemas.openxmlformats.org/spreadsheetml/2006/main" count="473" uniqueCount="254">
  <si>
    <t>Vyplňte  následující údaje o Vaší společnosti</t>
  </si>
  <si>
    <t>Obchodní název</t>
  </si>
  <si>
    <t xml:space="preserve"> 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</si>
  <si>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</si>
  <si>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</si>
  <si>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</si>
  <si>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</si>
  <si>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</si>
  <si>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</si>
  <si>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</si>
  <si>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</si>
  <si>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</si>
  <si>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</t>
  </si>
  <si>
    <t>Soupis stavebních prací, dodávek a služeb</t>
  </si>
  <si>
    <t>Stavba :</t>
  </si>
  <si>
    <t>001</t>
  </si>
  <si>
    <t>Bytový dům Tyršova</t>
  </si>
  <si>
    <t>Cena bez DPH:</t>
  </si>
  <si>
    <t xml:space="preserve">Zadavatel : </t>
  </si>
  <si>
    <t>IČO :</t>
  </si>
  <si>
    <t>DIČ :</t>
  </si>
  <si>
    <t xml:space="preserve">Projektant : </t>
  </si>
  <si>
    <t>PROPOS MB s.r.o.</t>
  </si>
  <si>
    <t>61683868</t>
  </si>
  <si>
    <t>Klaudiánova 124</t>
  </si>
  <si>
    <t>CZ61683868</t>
  </si>
  <si>
    <t>29301</t>
  </si>
  <si>
    <t>Mladá Boleslav</t>
  </si>
  <si>
    <t>Rekapitulace stavebních objektů a provozních souborů</t>
  </si>
  <si>
    <t>Číslo a název objektu / provozního souboru</t>
  </si>
  <si>
    <t>JKSO</t>
  </si>
  <si>
    <t>Počet</t>
  </si>
  <si>
    <t>Cena</t>
  </si>
  <si>
    <t>Stavební objekt</t>
  </si>
  <si>
    <t>100</t>
  </si>
  <si>
    <t>Tyršova 43</t>
  </si>
  <si>
    <t>803.51.1.3</t>
  </si>
  <si>
    <t>=</t>
  </si>
  <si>
    <t>Celkem za stavbu</t>
  </si>
  <si>
    <t>Objekt :</t>
  </si>
  <si>
    <t>JKSO :</t>
  </si>
  <si>
    <t>800.122</t>
  </si>
  <si>
    <t>Rekapitulace stavebního objektu</t>
  </si>
  <si>
    <t>Zákl. údaje</t>
  </si>
  <si>
    <t>Třídník stavebních objektů: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</si>
  <si>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</si>
  <si>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</si>
  <si>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</si>
  <si>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</si>
  <si>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</si>
  <si>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</si>
  <si>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</si>
  <si>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</si>
  <si>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</si>
  <si>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</si>
  <si>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</si>
  <si>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803</t>
  </si>
  <si>
    <t>Budovy pro bydlení</t>
  </si>
  <si>
    <t>803.5</t>
  </si>
  <si>
    <t>Domy bytové netypové</t>
  </si>
  <si>
    <t>803.51</t>
  </si>
  <si>
    <t>domy řadové bez občanského vybavení</t>
  </si>
  <si>
    <t>803.51.1</t>
  </si>
  <si>
    <t>svislá nosná konstrukce zděná z cihel,tvárnic, bloků</t>
  </si>
  <si>
    <t>rekonstrukce a modernizace objektu s opravou</t>
  </si>
  <si>
    <t>Rozsah:</t>
  </si>
  <si>
    <t>m3</t>
  </si>
  <si>
    <t>Rekapitulace soupisů náležejících k objektu</t>
  </si>
  <si>
    <t>Soupis</t>
  </si>
  <si>
    <t>1000</t>
  </si>
  <si>
    <t>vytápění</t>
  </si>
  <si>
    <t>1001</t>
  </si>
  <si>
    <t>plynoinstalace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</si>
  <si>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</si>
  <si>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</si>
  <si>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</si>
  <si>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</si>
  <si>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</si>
  <si>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</si>
  <si>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</si>
  <si>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86</t>
  </si>
  <si>
    <t>Potrubí z trub měděných</t>
  </si>
  <si>
    <t>19632050R</t>
  </si>
  <si>
    <t>trubka měděná stav měkký; vnější průměr 15,0 mm; tloušťka stěny 1,0 mm; ohebná za studena, ručně nebo na ohyb.zařízení; pevnost v tahu 220,0 MPa</t>
  </si>
  <si>
    <t>m</t>
  </si>
  <si>
    <t>SPCM</t>
  </si>
  <si>
    <t>RTS</t>
  </si>
  <si>
    <t>19632065R</t>
  </si>
  <si>
    <t>trubka měděná stav měkký; vnější průměr 18,0 mm; tloušťka stěny 1,0 mm; ohebná za studena, ručně nebo na ohyb.zařízení; pevnost v tahu 220,0 MPa</t>
  </si>
  <si>
    <t>19632075R</t>
  </si>
  <si>
    <t>trubka měděná stav měkký; vnější průměr 22,0 mm; tloušťka stěny 1,0 mm; ohebná za studena, ručně nebo na ohyb.zařízení; pevnost v tahu 220,0 MPa</t>
  </si>
  <si>
    <t>19632695R</t>
  </si>
  <si>
    <t>trubka měděná stav tvrdý; vnější průměr 28,0 mm; tloušťka stěny 1,0 mm; za studena neohebná; pevnost v tahu 290,0 MPa</t>
  </si>
  <si>
    <t>283771007R</t>
  </si>
  <si>
    <t>pouzdro potrubní tvarovatelné; pěnový polyetylén; vnitřní průměr 15,0 mm; tl. izolace 13,0 mm; provozní teplota  -65 až 90 °C; tepelná vodivost (10°C) 0,0380 W/mK</t>
  </si>
  <si>
    <t>283771022R</t>
  </si>
  <si>
    <t>pouzdro potrubní tvarovatelné; pěnový polyetylén; vnitřní průměr 18,0 mm; tl. izolace 25,0 mm; provozní teplota  -65 až 90 °C; tepelná vodivost (10°C) 0,0380 W/mK</t>
  </si>
  <si>
    <t>283771033R</t>
  </si>
  <si>
    <t>pouzdro potrubní tvarovatelné; pěnový polyetylén; vnitřní průměr 22,0 mm; tl. izolace 25,0 mm; provozní teplota  -65 až 90 °C; tepelná vodivost (10°C) 0,0380 W/mK</t>
  </si>
  <si>
    <t>283771121R</t>
  </si>
  <si>
    <t>pouzdro potrubní tvarovatelné; pěnový polyetylén; vnitřní průměr 28,0 mm; tl. izolace 25,0 mm; provozní teplota  -65 až 90 °C; tepelná vodivost (10°C) 0,0380 W/mK</t>
  </si>
  <si>
    <t>97</t>
  </si>
  <si>
    <t>Prorážení otvorů</t>
  </si>
  <si>
    <t>203      R00.1</t>
  </si>
  <si>
    <t>Zednické výpomoci M 21-vrtání otvorů do D30mm</t>
  </si>
  <si>
    <t xml:space="preserve">ks    </t>
  </si>
  <si>
    <t>Vlastní</t>
  </si>
  <si>
    <t>460680022.1</t>
  </si>
  <si>
    <t>Průraz zdivem - začištění vrtaných otvorů</t>
  </si>
  <si>
    <t>kus</t>
  </si>
  <si>
    <t>721</t>
  </si>
  <si>
    <t>Vnitřní kanalizace</t>
  </si>
  <si>
    <t>28653054.AR</t>
  </si>
  <si>
    <t>uzávěrka zápachová 40 mm; pro umyvadla; PP; příslušenství odpadní trubka, růžice</t>
  </si>
  <si>
    <t>429851110.1</t>
  </si>
  <si>
    <t>Potrubí plastové kulaté PVC-40x2</t>
  </si>
  <si>
    <t xml:space="preserve">m     </t>
  </si>
  <si>
    <t>730</t>
  </si>
  <si>
    <t>Ústřední vytápění</t>
  </si>
  <si>
    <t>722 22-08 Demontáž armatur závitových</t>
  </si>
  <si>
    <t>722220862R00</t>
  </si>
  <si>
    <t>...se dvěma závity, G 5/4"</t>
  </si>
  <si>
    <t>800-721</t>
  </si>
  <si>
    <t>314267713.1</t>
  </si>
  <si>
    <t>Společné odkouření-C15x-DN80=2m, zpětné klapky+DN125=20m(sada pro kaskádu+ revizní otvory+sada odtah</t>
  </si>
  <si>
    <t>kpl</t>
  </si>
  <si>
    <t>38832110.1</t>
  </si>
  <si>
    <t>Teploměr zadní, s jímkou 1/2"</t>
  </si>
  <si>
    <t>40541350.1</t>
  </si>
  <si>
    <t>kotlová kaskádová regulace=kaskáda MC400+regulátor CV400+modul MM100+venkovní čidloVF</t>
  </si>
  <si>
    <t>484176781.1</t>
  </si>
  <si>
    <t>Kotel  28-3, 27,4 kW, zemní plyn, komfortní regulace i hořák</t>
  </si>
  <si>
    <t>484569631R</t>
  </si>
  <si>
    <t>těleso otopné deskové ocelové; tepel.výkon 401 W; v = 600 mm; l = 400 mm; hloubka tělesa 63 mm; způsob připojení boční levé nebo pravé; čelní deska profilovaná; počet desek 1 kus; počet přídavných přestupných ploch 1</t>
  </si>
  <si>
    <t>48456970R</t>
  </si>
  <si>
    <t>těleso otopné deskové ocelové; tepel.výkon 1 403 W; v = 600 mm; l = 1 400 mm; hloubka tělesa 63 mm; způsob připojení boční levé nebo pravé; čelní deska profilovaná; počet desek 1 kus; počet přídavných přestupných ploch 1</t>
  </si>
  <si>
    <t>48456971R</t>
  </si>
  <si>
    <t>těleso otopné deskové ocelové; tepel.výkon 1 603 W; v = 600 mm; l = 1 600 mm; hloubka tělesa 63 mm; způsob připojení boční levé nebo pravé; čelní deska profilovaná; počet desek 1 kus; počet přídavných přestupných ploch 1</t>
  </si>
  <si>
    <t>48457225R</t>
  </si>
  <si>
    <t>těleso otopné deskové ocelové; tepel.výkon 2 351 W; v = 600 mm; l = 1 400 mm; hloubka tělesa 100 mm; způsob připojení boční levé nebo pravé; čelní deska profilovaná; počet desek 2 kus; počet přídavných přestupných ploch 2</t>
  </si>
  <si>
    <t>48457227R</t>
  </si>
  <si>
    <t>těleso otopné deskové ocelové; tepel.výkon 2 686 W; v = 600 mm; l = 1 600 mm; hloubka tělesa 100 mm; způsob připojení boční levé nebo pravé; čelní deska profilovaná; počet desek 2 kus; počet přídavných přestupných ploch 2</t>
  </si>
  <si>
    <t>48457229R</t>
  </si>
  <si>
    <t>těleso otopné deskové ocelové; tepel.výkon 3 022 W; v = 600 mm; l = 1 800 mm; hloubka tělesa 100 mm; způsob připojení boční levé nebo pravé; čelní deska profilovaná; počet desek 2 kus; počet přídavných přestupných ploch 2</t>
  </si>
  <si>
    <t>48457511.AR</t>
  </si>
  <si>
    <t>těleso otopné deskové ocelové; tepel.výkon 2 061 W; v = 600 mm; l = 1 600 mm; hloubka tělesa 66 mm; způsob připojení pravé spodní; čelní deska profilovaná; počet desek 2 kus; počet přídavných přestupných ploch 1</t>
  </si>
  <si>
    <t>48466206R</t>
  </si>
  <si>
    <t>nádrž tlaková expanzní membránová; pro topné a chladící soustavy; objem 80 l; d nádrže 480 mm; uložení stojatý; max. přetlak do 6 bar; přetlak plynu 1,5 bar; prac. látka plyn; membrána vyměnitelná; prac. teplota do 70 °C; připojení R 1"; barva bílá, červená, šedá</t>
  </si>
  <si>
    <t>48481565R.1</t>
  </si>
  <si>
    <t>Přísl. kotle - neutralizač. zařízení NB100</t>
  </si>
  <si>
    <t>55111360R</t>
  </si>
  <si>
    <t>kohout kulový pro topení, pro vodovod; přímý; vypouštěcí, s hadicovou přípojkou; DN 15,0 mm; ovládání ruční</t>
  </si>
  <si>
    <t>55113526.AR</t>
  </si>
  <si>
    <t>kohout kulový PN 35; redukovaný nátrubkový; 1 "; ovládání páčka</t>
  </si>
  <si>
    <t>55113536.AR</t>
  </si>
  <si>
    <t>kohout kulový PN 42; nátrubkový; 3/4 "; ovládání vrtulka</t>
  </si>
  <si>
    <t>551135723R</t>
  </si>
  <si>
    <t>ventil zpětný pro rozvod vytápění a sanity; PN 16; DN 25 mm</t>
  </si>
  <si>
    <t>5512001862.1</t>
  </si>
  <si>
    <t>Automatický odvzdušňovací ventil - 3/8"</t>
  </si>
  <si>
    <t>55137313.1</t>
  </si>
  <si>
    <t>hlavice termostatická RA</t>
  </si>
  <si>
    <t>55137382R</t>
  </si>
  <si>
    <t>šroubení radiátorové; uzavíratelné, s vypouštěním, přednastavitelné; 1/2"; tvar rohové; závit vnitřní; k V = 0,10 až 2,50 m3/h</t>
  </si>
  <si>
    <t>998011001R00</t>
  </si>
  <si>
    <t>výšky do 6 m</t>
  </si>
  <si>
    <t>t</t>
  </si>
  <si>
    <t>731</t>
  </si>
  <si>
    <t>Kotelny</t>
  </si>
  <si>
    <t>731 20 Demontáž kotlů ocelových</t>
  </si>
  <si>
    <t>731 20-1 na tuhá paliva</t>
  </si>
  <si>
    <t>731200813R00</t>
  </si>
  <si>
    <t>...o výkonu do 25 kW</t>
  </si>
  <si>
    <t>800-731</t>
  </si>
  <si>
    <t>731 24 Montáž ocelových kotlů do 50 kW (100 kW)</t>
  </si>
  <si>
    <t>731 24-2 na kapalná a plynná paliva</t>
  </si>
  <si>
    <t>731249126R00</t>
  </si>
  <si>
    <t>...přes 35 do 52 kW</t>
  </si>
  <si>
    <t>soubor</t>
  </si>
  <si>
    <t>230320122R00</t>
  </si>
  <si>
    <t>Tlaková zkouška</t>
  </si>
  <si>
    <t xml:space="preserve">hod   </t>
  </si>
  <si>
    <t>904      R02.1</t>
  </si>
  <si>
    <t>Hzs- topná zkouska i, Topná zkouška</t>
  </si>
  <si>
    <t>h</t>
  </si>
  <si>
    <t>38841202.1</t>
  </si>
  <si>
    <t>Tlakoměr standardní 0-6 bar</t>
  </si>
  <si>
    <t>42230503R</t>
  </si>
  <si>
    <t>kohout plnicí a vypouštěcí K 310; pro kotle; DN 15,0 mm; PN 10,0; otevírací přetlak do 1,0 MPa; pracovní teplota do 100 ° C; médium voda; ovládání ovládacím klíčem; připoj. rozměr 15 mm</t>
  </si>
  <si>
    <t>42610914R</t>
  </si>
  <si>
    <t>čerpadlo oběhové horizontální, mokroběžné, teplovodní; bezucpávkové; použití pro otopné systémy, pro domovní soustavy rozvodu teplé vody; druh čerpané kapaliny řídké, čisté neagresivní a nevýbušné kapaliny, TUV, chladící kapaliny; průtok Q do 0,95 l/s; výtlač. DN 32 mm; H max 6 m; teplota čerpané kapaliny 2 až 110 °C; stav.délka l = 180 mm; napájecí napětí 230 V; mazání ložisek čerpanou kapalinou</t>
  </si>
  <si>
    <t>4848160302.1</t>
  </si>
  <si>
    <t>Hydraulický oddělovač  DN25-do 58kW, průtok 2,5m3/h, pro horiz.rozdělovač DN 25</t>
  </si>
  <si>
    <t>5511361550R</t>
  </si>
  <si>
    <t>filtr závitový pro topné systémy; 3/4"; PN 16; závit vnitřní - vnitřní</t>
  </si>
  <si>
    <t>5511361551R</t>
  </si>
  <si>
    <t>filtr závitový pro topné systémy; 1"; PN 16; závit vnitřní - vnitřní</t>
  </si>
  <si>
    <t>5512010001R</t>
  </si>
  <si>
    <t>ventil pojistný pro topení; membránový; DN 15 mm; těleso mosaz; otvírací tlak 3,0 bar</t>
  </si>
  <si>
    <t>998 73-1 Přesun hmot pro kotelny</t>
  </si>
  <si>
    <t>vodorovně do 50 m</t>
  </si>
  <si>
    <t>998731101R00</t>
  </si>
  <si>
    <t>...umístěné ve výšce (hloubce) do 6 m</t>
  </si>
  <si>
    <t xml:space="preserve">Hmotnosti z položek s pořadovými čísly: : </t>
  </si>
  <si>
    <t xml:space="preserve">36,37,40,41,42,44,45,46, : </t>
  </si>
  <si>
    <t>Součet: : 0.01493</t>
  </si>
  <si>
    <t>733</t>
  </si>
  <si>
    <t>Rozvod potrubí</t>
  </si>
  <si>
    <t>733 11 Demontáž potrubí z ocelových trubek závitových</t>
  </si>
  <si>
    <t>733110806R00</t>
  </si>
  <si>
    <t>...přes 15 do DN 32</t>
  </si>
  <si>
    <t>735</t>
  </si>
  <si>
    <t>Otopná tělesa</t>
  </si>
  <si>
    <t>735 15 Demontáž otopných těles panelových</t>
  </si>
  <si>
    <t>735151812R00</t>
  </si>
  <si>
    <t>...jednořadých, stavební délky přes 1500 do 2820  mm</t>
  </si>
  <si>
    <t>998 73-5 Přesun hmot pro otopná tělesa</t>
  </si>
  <si>
    <t>998735102R00</t>
  </si>
  <si>
    <t>...v objektech výšky do 12 m</t>
  </si>
  <si>
    <t xml:space="preserve">49, : </t>
  </si>
  <si>
    <t>Součet: : 0.00025</t>
  </si>
  <si>
    <t>783</t>
  </si>
  <si>
    <t>Nátěry</t>
  </si>
  <si>
    <t>783424240R00.1</t>
  </si>
  <si>
    <t>Nátěr syntet. potrubí do DN 25 mm  Z+1x email</t>
  </si>
  <si>
    <t>Celkem za objekt</t>
  </si>
  <si>
    <t>95</t>
  </si>
  <si>
    <t>Dokončovací konstrukce na pozemních stavbách</t>
  </si>
  <si>
    <t>910      R00.1</t>
  </si>
  <si>
    <t>Revize plynoinstalace</t>
  </si>
  <si>
    <t>Zednické výpomoci M 21 - úprava plynoměrné niky, nová dvířka</t>
  </si>
  <si>
    <t>971033131R00.1</t>
  </si>
  <si>
    <t>sekání drážky, vrtání otvoru  pro prostup do 1.PP, začištění otvoru</t>
  </si>
  <si>
    <t>723</t>
  </si>
  <si>
    <t>Vnitřní plynovod</t>
  </si>
  <si>
    <t>723190909R00.1</t>
  </si>
  <si>
    <t>Zkouška tlaková  plynového potrubí a odplynění</t>
  </si>
  <si>
    <t>38822272.1</t>
  </si>
  <si>
    <t>Plynoměrná sestava - příprava  pro montáž plynoměru</t>
  </si>
  <si>
    <t>422185101.1</t>
  </si>
  <si>
    <t>Havar.ventil  plynový EGSC-E040A024-G1" včetně pohonu (bez napětí=uzavřen)</t>
  </si>
  <si>
    <t>42237023.1</t>
  </si>
  <si>
    <t>Kohout kulový  1/2"  plyn (R950)</t>
  </si>
  <si>
    <t>42243409.MR</t>
  </si>
  <si>
    <t>regulátor tlaku plynu domovní, dvoustup.regulace,; tlak vstupní min 0,500 bar; tlak vstupní max 4,00 bar; tlak výstupní max 0,002 bar; průtok 6 m3/hod</t>
  </si>
  <si>
    <t>551100221.1</t>
  </si>
  <si>
    <t>manometr D100 = rozsah 0-6 kPa</t>
  </si>
  <si>
    <t>55113459.AR</t>
  </si>
  <si>
    <t>kohout kulový PN 42; plnoprůtokový, nátrubkový; 3/4 "; ovládání páčka</t>
  </si>
  <si>
    <t>55113460.AR</t>
  </si>
  <si>
    <t>kohout kulový PN 35; plnoprůtokový, nátrubkový; 1 "; ovládání páčka</t>
  </si>
  <si>
    <t>55113613.1</t>
  </si>
  <si>
    <t>Šroubení s plochým těsněním G 1"</t>
  </si>
  <si>
    <t>Cena 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</si>
</sst>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yy"/>
    <numFmt numFmtId="165" formatCode="#,##0.00,_K_č"/>
    <numFmt numFmtId="166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color rgb="FF008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008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</fills>
  <borders count="7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/>
    <xf numFmtId="0" fontId="5" fillId="2" borderId="3" xfId="0" applyFont="1" applyFill="1" applyBorder="1"/>
    <xf numFmtId="0" fontId="5" fillId="2" borderId="5" xfId="0" applyFont="1" applyFill="1" applyBorder="1"/>
    <xf numFmtId="0" fontId="6" fillId="2" borderId="0" xfId="0" applyFont="1" applyFill="1"/>
    <xf numFmtId="0" fontId="0" fillId="0" borderId="0" xfId="0" applyAlignment="1"/>
    <xf numFmtId="0" fontId="0" fillId="0" borderId="0" xfId="0" applyAlignment="1">
      <alignment shrinkToFi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/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left"/>
    </xf>
    <xf numFmtId="0" fontId="10" fillId="0" borderId="0" xfId="0" applyFont="1" applyAlignment="1">
      <alignment horizontal="right"/>
    </xf>
    <xf numFmtId="49" fontId="0" fillId="0" borderId="0" xfId="0" applyNumberFormat="1" applyFont="1"/>
    <xf numFmtId="0" fontId="6" fillId="0" borderId="0" xfId="0" applyFont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11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 applyAlignment="1">
      <alignment shrinkToFit="1"/>
    </xf>
    <xf numFmtId="0" fontId="0" fillId="0" borderId="0" xfId="0" applyBorder="1"/>
    <xf numFmtId="3" fontId="9" fillId="0" borderId="0" xfId="0" applyNumberFormat="1" applyFont="1" applyAlignment="1">
      <alignment horizontal="left" shrinkToFit="1"/>
    </xf>
    <xf numFmtId="0" fontId="11" fillId="0" borderId="7" xfId="0" applyFont="1" applyBorder="1" applyAlignment="1">
      <alignment horizontal="left"/>
    </xf>
    <xf numFmtId="0" fontId="0" fillId="0" borderId="7" xfId="0" applyBorder="1"/>
    <xf numFmtId="0" fontId="9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0" fillId="0" borderId="7" xfId="0" applyBorder="1" applyAlignment="1">
      <alignment shrinkToFit="1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/>
    <xf numFmtId="49" fontId="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shrinkToFit="1"/>
    </xf>
    <xf numFmtId="4" fontId="0" fillId="0" borderId="8" xfId="0" applyNumberFormat="1" applyBorder="1"/>
    <xf numFmtId="4" fontId="10" fillId="4" borderId="8" xfId="0" applyNumberFormat="1" applyFont="1" applyFill="1" applyBorder="1" applyAlignment="1">
      <alignment vertical="center"/>
    </xf>
    <xf numFmtId="4" fontId="6" fillId="4" borderId="9" xfId="0" applyNumberFormat="1" applyFont="1" applyFill="1" applyBorder="1" applyAlignment="1">
      <alignment vertical="center"/>
    </xf>
    <xf numFmtId="4" fontId="6" fillId="4" borderId="9" xfId="0" applyNumberFormat="1" applyFont="1" applyFill="1" applyBorder="1" applyAlignment="1">
      <alignment vertical="center" wrapText="1"/>
    </xf>
    <xf numFmtId="4" fontId="6" fillId="4" borderId="9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shrinkToFit="1"/>
    </xf>
    <xf numFmtId="4" fontId="0" fillId="0" borderId="11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0" fillId="0" borderId="12" xfId="0" applyNumberFormat="1" applyBorder="1"/>
    <xf numFmtId="4" fontId="0" fillId="0" borderId="12" xfId="0" applyNumberFormat="1" applyBorder="1" applyAlignment="1"/>
    <xf numFmtId="4" fontId="0" fillId="0" borderId="12" xfId="0" applyNumberFormat="1" applyBorder="1" applyAlignment="1">
      <alignment shrinkToFit="1"/>
    </xf>
    <xf numFmtId="4" fontId="12" fillId="0" borderId="11" xfId="0" applyNumberFormat="1" applyFont="1" applyBorder="1"/>
    <xf numFmtId="4" fontId="12" fillId="0" borderId="9" xfId="0" applyNumberFormat="1" applyFont="1" applyBorder="1"/>
    <xf numFmtId="4" fontId="12" fillId="0" borderId="9" xfId="0" applyNumberFormat="1" applyFont="1" applyBorder="1" applyAlignment="1"/>
    <xf numFmtId="4" fontId="12" fillId="0" borderId="10" xfId="0" applyNumberFormat="1" applyFont="1" applyBorder="1"/>
    <xf numFmtId="4" fontId="12" fillId="0" borderId="10" xfId="0" applyNumberFormat="1" applyFont="1" applyBorder="1" applyAlignment="1"/>
    <xf numFmtId="4" fontId="0" fillId="0" borderId="10" xfId="0" applyNumberFormat="1" applyBorder="1" applyAlignment="1">
      <alignment shrinkToFit="1"/>
    </xf>
    <xf numFmtId="165" fontId="0" fillId="0" borderId="0" xfId="0" applyNumberFormat="1"/>
    <xf numFmtId="4" fontId="11" fillId="0" borderId="13" xfId="0" applyNumberFormat="1" applyFont="1" applyBorder="1"/>
    <xf numFmtId="49" fontId="13" fillId="0" borderId="14" xfId="0" applyNumberFormat="1" applyFont="1" applyBorder="1"/>
    <xf numFmtId="49" fontId="13" fillId="0" borderId="14" xfId="0" applyNumberFormat="1" applyFont="1" applyBorder="1" applyAlignment="1">
      <alignment horizontal="left"/>
    </xf>
    <xf numFmtId="4" fontId="11" fillId="0" borderId="14" xfId="0" applyNumberFormat="1" applyFont="1" applyBorder="1"/>
    <xf numFmtId="165" fontId="11" fillId="0" borderId="15" xfId="0" applyNumberFormat="1" applyFont="1" applyBorder="1"/>
    <xf numFmtId="4" fontId="11" fillId="0" borderId="16" xfId="0" applyNumberFormat="1" applyFont="1" applyBorder="1"/>
    <xf numFmtId="0" fontId="13" fillId="0" borderId="17" xfId="0" applyFont="1" applyBorder="1"/>
    <xf numFmtId="4" fontId="11" fillId="0" borderId="17" xfId="0" applyNumberFormat="1" applyFont="1" applyBorder="1"/>
    <xf numFmtId="165" fontId="11" fillId="0" borderId="18" xfId="0" applyNumberFormat="1" applyFont="1" applyBorder="1"/>
    <xf numFmtId="0" fontId="11" fillId="0" borderId="0" xfId="0" applyFont="1"/>
    <xf numFmtId="49" fontId="9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9" xfId="0" applyFont="1" applyBorder="1" applyAlignment="1">
      <alignment vertical="top"/>
    </xf>
    <xf numFmtId="49" fontId="0" fillId="0" borderId="20" xfId="0" applyNumberFormat="1" applyBorder="1" applyAlignment="1">
      <alignment vertical="top"/>
    </xf>
    <xf numFmtId="0" fontId="0" fillId="0" borderId="22" xfId="0" applyFont="1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24" xfId="0" applyFont="1" applyBorder="1" applyAlignment="1">
      <alignment vertical="top"/>
    </xf>
    <xf numFmtId="49" fontId="0" fillId="0" borderId="2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27" xfId="0" applyFont="1" applyFill="1" applyBorder="1" applyAlignment="1">
      <alignment vertical="top"/>
    </xf>
    <xf numFmtId="0" fontId="0" fillId="4" borderId="28" xfId="0" applyFont="1" applyFill="1" applyBorder="1" applyAlignment="1">
      <alignment vertical="top"/>
    </xf>
    <xf numFmtId="0" fontId="0" fillId="4" borderId="29" xfId="0" applyFont="1" applyFill="1" applyBorder="1" applyAlignment="1">
      <alignment horizontal="left" vertical="top" wrapText="1"/>
    </xf>
    <xf numFmtId="0" fontId="0" fillId="4" borderId="29" xfId="0" applyFont="1" applyFill="1" applyBorder="1" applyAlignment="1">
      <alignment horizontal="center" vertical="top" shrinkToFit="1"/>
    </xf>
    <xf numFmtId="166" fontId="0" fillId="4" borderId="29" xfId="0" applyNumberFormat="1" applyFont="1" applyFill="1" applyBorder="1" applyAlignment="1">
      <alignment vertical="top"/>
    </xf>
    <xf numFmtId="4" fontId="0" fillId="4" borderId="29" xfId="0" applyNumberFormat="1" applyFont="1" applyFill="1" applyBorder="1" applyAlignment="1">
      <alignment vertical="top"/>
    </xf>
    <xf numFmtId="4" fontId="0" fillId="4" borderId="30" xfId="0" applyNumberFormat="1" applyFont="1" applyFill="1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center" vertical="top" shrinkToFit="1"/>
    </xf>
    <xf numFmtId="166" fontId="0" fillId="0" borderId="33" xfId="0" applyNumberFormat="1" applyBorder="1" applyAlignment="1">
      <alignment vertical="top"/>
    </xf>
    <xf numFmtId="4" fontId="0" fillId="0" borderId="33" xfId="0" applyNumberFormat="1" applyBorder="1" applyAlignment="1">
      <alignment vertical="top"/>
    </xf>
    <xf numFmtId="4" fontId="0" fillId="0" borderId="34" xfId="0" applyNumberFormat="1" applyBorder="1" applyAlignment="1">
      <alignment vertical="top"/>
    </xf>
    <xf numFmtId="49" fontId="13" fillId="0" borderId="17" xfId="0" applyNumberFormat="1" applyFont="1" applyBorder="1"/>
    <xf numFmtId="49" fontId="11" fillId="0" borderId="18" xfId="0" applyNumberFormat="1" applyFont="1" applyBorder="1"/>
    <xf numFmtId="49" fontId="11" fillId="0" borderId="0" xfId="0" applyNumberFormat="1" applyFont="1"/>
    <xf numFmtId="4" fontId="11" fillId="0" borderId="0" xfId="0" applyNumberFormat="1" applyFont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65" fontId="15" fillId="0" borderId="0" xfId="0" applyNumberFormat="1" applyFont="1" applyAlignment="1">
      <alignment vertical="top"/>
    </xf>
    <xf numFmtId="0" fontId="11" fillId="4" borderId="35" xfId="0" applyFont="1" applyFill="1" applyBorder="1"/>
    <xf numFmtId="0" fontId="11" fillId="4" borderId="36" xfId="0" applyFont="1" applyFill="1" applyBorder="1"/>
    <xf numFmtId="0" fontId="11" fillId="4" borderId="37" xfId="0" applyFont="1" applyFill="1" applyBorder="1"/>
    <xf numFmtId="0" fontId="11" fillId="4" borderId="38" xfId="0" applyFont="1" applyFill="1" applyBorder="1"/>
    <xf numFmtId="165" fontId="11" fillId="4" borderId="39" xfId="0" applyNumberFormat="1" applyFont="1" applyFill="1" applyBorder="1"/>
    <xf numFmtId="49" fontId="11" fillId="0" borderId="40" xfId="0" applyNumberFormat="1" applyFont="1" applyBorder="1"/>
    <xf numFmtId="49" fontId="11" fillId="0" borderId="8" xfId="0" applyNumberFormat="1" applyFont="1" applyBorder="1"/>
    <xf numFmtId="0" fontId="11" fillId="0" borderId="9" xfId="0" applyFont="1" applyBorder="1"/>
    <xf numFmtId="0" fontId="11" fillId="0" borderId="41" xfId="0" applyFont="1" applyBorder="1"/>
    <xf numFmtId="165" fontId="11" fillId="0" borderId="42" xfId="0" applyNumberFormat="1" applyFont="1" applyBorder="1"/>
    <xf numFmtId="0" fontId="11" fillId="4" borderId="43" xfId="0" applyFont="1" applyFill="1" applyBorder="1"/>
    <xf numFmtId="0" fontId="11" fillId="4" borderId="44" xfId="0" applyFont="1" applyFill="1" applyBorder="1"/>
    <xf numFmtId="0" fontId="11" fillId="4" borderId="45" xfId="0" applyFont="1" applyFill="1" applyBorder="1"/>
    <xf numFmtId="49" fontId="11" fillId="4" borderId="45" xfId="0" applyNumberFormat="1" applyFont="1" applyFill="1" applyBorder="1"/>
    <xf numFmtId="0" fontId="11" fillId="4" borderId="46" xfId="0" applyFont="1" applyFill="1" applyBorder="1"/>
    <xf numFmtId="165" fontId="11" fillId="4" borderId="47" xfId="0" applyNumberFormat="1" applyFont="1" applyFill="1" applyBorder="1"/>
    <xf numFmtId="0" fontId="0" fillId="4" borderId="24" xfId="0" applyFont="1" applyFill="1" applyBorder="1" applyAlignment="1">
      <alignment vertical="top"/>
    </xf>
    <xf numFmtId="49" fontId="0" fillId="4" borderId="25" xfId="0" applyNumberFormat="1" applyFont="1" applyFill="1" applyBorder="1" applyAlignment="1">
      <alignment vertical="top"/>
    </xf>
    <xf numFmtId="0" fontId="0" fillId="4" borderId="48" xfId="0" applyFont="1" applyFill="1" applyBorder="1" applyAlignment="1">
      <alignment vertical="top"/>
    </xf>
    <xf numFmtId="49" fontId="0" fillId="4" borderId="49" xfId="0" applyNumberFormat="1" applyFont="1" applyFill="1" applyBorder="1" applyAlignment="1">
      <alignment vertical="top"/>
    </xf>
    <xf numFmtId="49" fontId="0" fillId="4" borderId="49" xfId="0" applyNumberFormat="1" applyFont="1" applyFill="1" applyBorder="1" applyAlignment="1">
      <alignment horizontal="left" vertical="top" wrapText="1"/>
    </xf>
    <xf numFmtId="0" fontId="0" fillId="4" borderId="49" xfId="0" applyFont="1" applyFill="1" applyBorder="1" applyAlignment="1">
      <alignment horizontal="center" vertical="top" shrinkToFit="1"/>
    </xf>
    <xf numFmtId="166" fontId="0" fillId="4" borderId="49" xfId="0" applyNumberFormat="1" applyFont="1" applyFill="1" applyBorder="1" applyAlignment="1">
      <alignment vertical="top"/>
    </xf>
    <xf numFmtId="4" fontId="0" fillId="4" borderId="50" xfId="0" applyNumberFormat="1" applyFont="1" applyFill="1" applyBorder="1" applyAlignment="1">
      <alignment vertical="top"/>
    </xf>
    <xf numFmtId="4" fontId="0" fillId="4" borderId="48" xfId="0" applyNumberFormat="1" applyFont="1" applyFill="1" applyBorder="1" applyAlignment="1">
      <alignment vertical="top"/>
    </xf>
    <xf numFmtId="0" fontId="0" fillId="4" borderId="49" xfId="0" applyFont="1" applyFill="1" applyBorder="1" applyAlignment="1">
      <alignment vertical="top" wrapText="1"/>
    </xf>
    <xf numFmtId="0" fontId="0" fillId="4" borderId="51" xfId="0" applyFont="1" applyFill="1" applyBorder="1" applyAlignment="1">
      <alignment vertical="top" wrapText="1"/>
    </xf>
    <xf numFmtId="0" fontId="0" fillId="4" borderId="35" xfId="0" applyFill="1" applyBorder="1" applyAlignment="1">
      <alignment vertical="top"/>
    </xf>
    <xf numFmtId="49" fontId="0" fillId="4" borderId="36" xfId="0" applyNumberFormat="1" applyFont="1" applyFill="1" applyBorder="1" applyAlignment="1">
      <alignment vertical="top"/>
    </xf>
    <xf numFmtId="4" fontId="0" fillId="0" borderId="53" xfId="0" applyNumberFormat="1" applyBorder="1" applyAlignment="1">
      <alignment vertical="top"/>
    </xf>
    <xf numFmtId="4" fontId="0" fillId="0" borderId="54" xfId="0" applyNumberFormat="1" applyBorder="1" applyAlignment="1">
      <alignment vertical="top"/>
    </xf>
    <xf numFmtId="0" fontId="0" fillId="4" borderId="55" xfId="0" applyFont="1" applyFill="1" applyBorder="1" applyAlignment="1">
      <alignment vertical="top"/>
    </xf>
    <xf numFmtId="0" fontId="0" fillId="4" borderId="56" xfId="0" applyFont="1" applyFill="1" applyBorder="1" applyAlignment="1">
      <alignment vertical="top"/>
    </xf>
    <xf numFmtId="0" fontId="0" fillId="4" borderId="57" xfId="0" applyFont="1" applyFill="1" applyBorder="1" applyAlignment="1">
      <alignment horizontal="left" vertical="top" wrapText="1"/>
    </xf>
    <xf numFmtId="0" fontId="0" fillId="4" borderId="57" xfId="0" applyFill="1" applyBorder="1" applyAlignment="1">
      <alignment vertical="top" shrinkToFit="1"/>
    </xf>
    <xf numFmtId="166" fontId="0" fillId="4" borderId="57" xfId="0" applyNumberFormat="1" applyFill="1" applyBorder="1" applyAlignment="1">
      <alignment vertical="top" shrinkToFit="1"/>
    </xf>
    <xf numFmtId="4" fontId="0" fillId="4" borderId="56" xfId="0" applyNumberFormat="1" applyFill="1" applyBorder="1" applyAlignment="1">
      <alignment vertical="top" shrinkToFit="1"/>
    </xf>
    <xf numFmtId="4" fontId="0" fillId="4" borderId="58" xfId="0" applyNumberFormat="1" applyFill="1" applyBorder="1" applyAlignment="1">
      <alignment vertical="top" shrinkToFit="1"/>
    </xf>
    <xf numFmtId="0" fontId="16" fillId="0" borderId="59" xfId="0" applyFont="1" applyBorder="1" applyAlignment="1">
      <alignment vertical="top"/>
    </xf>
    <xf numFmtId="0" fontId="16" fillId="0" borderId="11" xfId="0" applyFont="1" applyBorder="1" applyAlignment="1">
      <alignment vertical="top"/>
    </xf>
    <xf numFmtId="0" fontId="16" fillId="0" borderId="12" xfId="0" applyFont="1" applyBorder="1" applyAlignment="1">
      <alignment horizontal="left" vertical="top" wrapText="1"/>
    </xf>
    <xf numFmtId="0" fontId="16" fillId="0" borderId="12" xfId="0" applyFont="1" applyBorder="1" applyAlignment="1">
      <alignment vertical="top" shrinkToFit="1"/>
    </xf>
    <xf numFmtId="166" fontId="16" fillId="0" borderId="12" xfId="0" applyNumberFormat="1" applyFont="1" applyBorder="1" applyAlignment="1">
      <alignment vertical="top" shrinkToFit="1"/>
    </xf>
    <xf numFmtId="4" fontId="16" fillId="3" borderId="12" xfId="0" applyNumberFormat="1" applyFont="1" applyFill="1" applyBorder="1" applyAlignment="1" applyProtection="1">
      <alignment vertical="top" shrinkToFit="1"/>
      <protection locked="0"/>
    </xf>
    <xf numFmtId="4" fontId="16" fillId="0" borderId="12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shrinkToFit="1"/>
    </xf>
    <xf numFmtId="4" fontId="16" fillId="0" borderId="60" xfId="0" applyNumberFormat="1" applyFont="1" applyBorder="1" applyAlignment="1">
      <alignment vertical="top" shrinkToFit="1"/>
    </xf>
    <xf numFmtId="0" fontId="16" fillId="0" borderId="0" xfId="0" applyFont="1" applyAlignment="1">
      <alignment vertical="top"/>
    </xf>
    <xf numFmtId="0" fontId="16" fillId="0" borderId="0" xfId="0" applyFont="1"/>
    <xf numFmtId="0" fontId="17" fillId="0" borderId="12" xfId="0" applyFont="1" applyBorder="1" applyAlignment="1">
      <alignment horizontal="left" vertical="top" wrapText="1"/>
    </xf>
    <xf numFmtId="0" fontId="17" fillId="0" borderId="12" xfId="0" applyFont="1" applyBorder="1" applyAlignment="1">
      <alignment vertical="top" wrapText="1" shrinkToFit="1"/>
    </xf>
    <xf numFmtId="166" fontId="17" fillId="0" borderId="12" xfId="0" applyNumberFormat="1" applyFont="1" applyBorder="1" applyAlignment="1">
      <alignment vertical="top" wrapText="1" shrinkToFit="1"/>
    </xf>
    <xf numFmtId="0" fontId="16" fillId="0" borderId="31" xfId="0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62" xfId="0" applyFont="1" applyBorder="1" applyAlignment="1">
      <alignment horizontal="left" vertical="top" wrapText="1"/>
    </xf>
    <xf numFmtId="0" fontId="16" fillId="0" borderId="62" xfId="0" applyFont="1" applyBorder="1" applyAlignment="1">
      <alignment vertical="top" shrinkToFit="1"/>
    </xf>
    <xf numFmtId="166" fontId="16" fillId="0" borderId="62" xfId="0" applyNumberFormat="1" applyFont="1" applyBorder="1" applyAlignment="1">
      <alignment vertical="top" shrinkToFit="1"/>
    </xf>
    <xf numFmtId="4" fontId="16" fillId="3" borderId="62" xfId="0" applyNumberFormat="1" applyFont="1" applyFill="1" applyBorder="1" applyAlignment="1" applyProtection="1">
      <alignment vertical="top" shrinkToFit="1"/>
      <protection locked="0"/>
    </xf>
    <xf numFmtId="4" fontId="16" fillId="0" borderId="62" xfId="0" applyNumberFormat="1" applyFont="1" applyBorder="1" applyAlignment="1">
      <alignment vertical="top" shrinkToFit="1"/>
    </xf>
    <xf numFmtId="4" fontId="16" fillId="0" borderId="32" xfId="0" applyNumberFormat="1" applyFont="1" applyBorder="1" applyAlignment="1">
      <alignment vertical="top" shrinkToFit="1"/>
    </xf>
    <xf numFmtId="4" fontId="16" fillId="0" borderId="63" xfId="0" applyNumberFormat="1" applyFon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49" fontId="14" fillId="4" borderId="65" xfId="0" applyNumberFormat="1" applyFont="1" applyFill="1" applyBorder="1" applyAlignment="1">
      <alignment horizontal="left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67" xfId="0" applyFill="1" applyBorder="1" applyAlignment="1">
      <alignment vertical="top" shrinkToFit="1"/>
    </xf>
    <xf numFmtId="0" fontId="16" fillId="0" borderId="68" xfId="0" applyFont="1" applyBorder="1" applyAlignment="1">
      <alignment vertical="top" shrinkToFit="1"/>
    </xf>
    <xf numFmtId="0" fontId="16" fillId="0" borderId="69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4" fillId="4" borderId="64" xfId="0" applyFont="1" applyFill="1" applyBorder="1" applyAlignment="1">
      <alignment vertical="top"/>
    </xf>
    <xf numFmtId="49" fontId="14" fillId="4" borderId="65" xfId="0" applyNumberFormat="1" applyFont="1" applyFill="1" applyBorder="1" applyAlignment="1">
      <alignment vertical="top"/>
    </xf>
    <xf numFmtId="49" fontId="14" fillId="4" borderId="65" xfId="0" applyNumberFormat="1" applyFont="1" applyFill="1" applyBorder="1" applyAlignment="1">
      <alignment horizontal="left" vertical="top" wrapText="1"/>
    </xf>
    <xf numFmtId="0" fontId="14" fillId="4" borderId="65" xfId="0" applyFont="1" applyFill="1" applyBorder="1" applyAlignment="1">
      <alignment vertical="top"/>
    </xf>
    <xf numFmtId="4" fontId="14" fillId="4" borderId="66" xfId="0" applyNumberFormat="1" applyFont="1" applyFill="1" applyBorder="1" applyAlignment="1">
      <alignment vertical="top"/>
    </xf>
    <xf numFmtId="49" fontId="3" fillId="3" borderId="4" xfId="0" applyNumberFormat="1" applyFont="1" applyFill="1" applyBorder="1" applyAlignment="1" applyProtection="1">
      <alignment horizontal="left"/>
      <protection locked="0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6" xfId="0" applyNumberForma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>
      <alignment horizontal="left" wrapText="1"/>
    </xf>
    <xf numFmtId="49" fontId="3" fillId="3" borderId="2" xfId="0" applyNumberFormat="1" applyFont="1" applyFill="1" applyBorder="1" applyAlignment="1" applyProtection="1">
      <alignment horizontal="left"/>
      <protection locked="0"/>
    </xf>
    <xf numFmtId="4" fontId="12" fillId="0" borderId="8" xfId="0" applyNumberFormat="1" applyFont="1" applyBorder="1"/>
    <xf numFmtId="0" fontId="13" fillId="0" borderId="17" xfId="0" applyFont="1" applyBorder="1"/>
    <xf numFmtId="4" fontId="8" fillId="0" borderId="0" xfId="0" applyNumberFormat="1" applyFont="1" applyBorder="1" applyAlignment="1">
      <alignment horizontal="center"/>
    </xf>
    <xf numFmtId="49" fontId="9" fillId="0" borderId="0" xfId="0" applyNumberFormat="1" applyFont="1" applyBorder="1"/>
    <xf numFmtId="0" fontId="12" fillId="0" borderId="0" xfId="0" applyFont="1" applyBorder="1" applyAlignment="1">
      <alignment horizontal="center" vertical="top"/>
    </xf>
    <xf numFmtId="49" fontId="0" fillId="0" borderId="21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13" fillId="0" borderId="17" xfId="0" applyNumberFormat="1" applyFont="1" applyBorder="1"/>
    <xf numFmtId="0" fontId="16" fillId="0" borderId="61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4" fontId="0" fillId="4" borderId="57" xfId="0" applyNumberFormat="1" applyFill="1" applyBorder="1" applyAlignment="1">
      <alignment vertical="top" shrinkToFit="1"/>
    </xf>
    <xf numFmtId="4" fontId="0" fillId="4" borderId="10" xfId="0" applyNumberFormat="1" applyFill="1" applyBorder="1" applyAlignment="1">
      <alignment vertical="top" shrinkToFit="1"/>
    </xf>
    <xf numFmtId="49" fontId="0" fillId="0" borderId="21" xfId="0" applyNumberFormat="1" applyFont="1" applyBorder="1" applyAlignment="1">
      <alignment vertical="top" wrapText="1" shrinkToFit="1"/>
    </xf>
    <xf numFmtId="49" fontId="0" fillId="0" borderId="23" xfId="0" applyNumberFormat="1" applyFont="1" applyBorder="1" applyAlignment="1">
      <alignment vertical="top" wrapText="1" shrinkToFit="1"/>
    </xf>
    <xf numFmtId="49" fontId="0" fillId="4" borderId="26" xfId="0" applyNumberFormat="1" applyFont="1" applyFill="1" applyBorder="1" applyAlignment="1">
      <alignment vertical="top" wrapText="1" shrinkToFit="1"/>
    </xf>
    <xf numFmtId="0" fontId="0" fillId="4" borderId="52" xfId="0" applyFont="1" applyFill="1" applyBorder="1" applyAlignment="1">
      <alignment horizontal="left" vertical="top" wrapText="1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/>
  </sheetViews>
  <sheetFormatPr defaultRowHeight="12.75" x14ac:dyDescent="0.2"/>
  <cols>
    <col min="1" max="1" width="22.85546875"/>
    <col min="2" max="1025" width="8.5703125"/>
  </cols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ht="15.75" x14ac:dyDescent="0.25">
      <c r="A2" s="2" t="s">
        <v>0</v>
      </c>
      <c r="B2" s="3"/>
      <c r="C2" s="1"/>
      <c r="D2" s="1"/>
      <c r="E2" s="1"/>
      <c r="F2" s="1"/>
      <c r="G2" s="1"/>
      <c r="H2" s="1"/>
    </row>
    <row r="3" spans="1:8" ht="15.75" x14ac:dyDescent="0.25">
      <c r="A3" s="2"/>
      <c r="B3" s="3"/>
      <c r="C3" s="1"/>
      <c r="D3" s="1"/>
      <c r="E3" s="1"/>
      <c r="F3" s="1"/>
      <c r="G3" s="1"/>
      <c r="H3" s="1"/>
    </row>
    <row r="4" spans="1:8" x14ac:dyDescent="0.2">
      <c r="A4" s="4"/>
      <c r="B4" s="3"/>
      <c r="C4" s="1"/>
      <c r="D4" s="1"/>
      <c r="E4" s="1"/>
      <c r="F4" s="1"/>
      <c r="G4" s="1"/>
      <c r="H4" s="1"/>
    </row>
    <row r="5" spans="1:8" x14ac:dyDescent="0.2">
      <c r="A5" s="5" t="s">
        <v>1</v>
      </c>
      <c r="B5" s="189" t="s">
        <v>2</v>
      </c>
      <c r="C5" s="189"/>
      <c r="D5" s="189"/>
      <c r="E5" s="189"/>
      <c r="F5" s="189"/>
      <c r="G5" s="189"/>
      <c r="H5" s="1"/>
    </row>
    <row r="6" spans="1:8" x14ac:dyDescent="0.2">
      <c r="A6" s="6" t="s">
        <v>3</v>
      </c>
      <c r="B6" s="185"/>
      <c r="C6" s="185"/>
      <c r="D6" s="185"/>
      <c r="E6" s="185"/>
      <c r="F6" s="185"/>
      <c r="G6" s="185"/>
      <c r="H6" s="1"/>
    </row>
    <row r="7" spans="1:8" x14ac:dyDescent="0.2">
      <c r="A7" s="6" t="s">
        <v>4</v>
      </c>
      <c r="B7" s="185"/>
      <c r="C7" s="185"/>
      <c r="D7" s="185"/>
      <c r="E7" s="185"/>
      <c r="F7" s="185"/>
      <c r="G7" s="185"/>
      <c r="H7" s="1"/>
    </row>
    <row r="8" spans="1:8" x14ac:dyDescent="0.2">
      <c r="A8" s="6" t="s">
        <v>5</v>
      </c>
      <c r="B8" s="185"/>
      <c r="C8" s="185"/>
      <c r="D8" s="185"/>
      <c r="E8" s="185"/>
      <c r="F8" s="185"/>
      <c r="G8" s="185"/>
      <c r="H8" s="1"/>
    </row>
    <row r="9" spans="1:8" x14ac:dyDescent="0.2">
      <c r="A9" s="6" t="s">
        <v>6</v>
      </c>
      <c r="B9" s="185"/>
      <c r="C9" s="185"/>
      <c r="D9" s="185"/>
      <c r="E9" s="185"/>
      <c r="F9" s="185"/>
      <c r="G9" s="185"/>
      <c r="H9" s="1"/>
    </row>
    <row r="10" spans="1:8" x14ac:dyDescent="0.2">
      <c r="A10" s="6" t="s">
        <v>7</v>
      </c>
      <c r="B10" s="185"/>
      <c r="C10" s="185"/>
      <c r="D10" s="185"/>
      <c r="E10" s="185"/>
      <c r="F10" s="185"/>
      <c r="G10" s="185"/>
      <c r="H10" s="1"/>
    </row>
    <row r="11" spans="1:8" x14ac:dyDescent="0.2">
      <c r="A11" s="6" t="s">
        <v>8</v>
      </c>
      <c r="B11" s="186"/>
      <c r="C11" s="186"/>
      <c r="D11" s="186"/>
      <c r="E11" s="186"/>
      <c r="F11" s="186"/>
      <c r="G11" s="186"/>
      <c r="H11" s="1"/>
    </row>
    <row r="12" spans="1:8" x14ac:dyDescent="0.2">
      <c r="A12" s="6" t="s">
        <v>9</v>
      </c>
      <c r="B12" s="186"/>
      <c r="C12" s="186"/>
      <c r="D12" s="186"/>
      <c r="E12" s="186"/>
      <c r="F12" s="186"/>
      <c r="G12" s="186"/>
      <c r="H12" s="1"/>
    </row>
    <row r="13" spans="1:8" x14ac:dyDescent="0.2">
      <c r="A13" s="7" t="s">
        <v>10</v>
      </c>
      <c r="B13" s="187"/>
      <c r="C13" s="187"/>
      <c r="D13" s="187"/>
      <c r="E13" s="187"/>
      <c r="F13" s="187"/>
      <c r="G13" s="187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8" t="s">
        <v>11</v>
      </c>
      <c r="B16" s="1"/>
      <c r="C16" s="1"/>
      <c r="D16" s="1"/>
      <c r="E16" s="1"/>
      <c r="F16" s="1"/>
      <c r="G16" s="1"/>
      <c r="H16" s="1"/>
    </row>
    <row r="17" spans="1:8" ht="52.5" customHeight="1" x14ac:dyDescent="0.2">
      <c r="A17" s="188" t="s">
        <v>12</v>
      </c>
      <c r="B17" s="188"/>
      <c r="C17" s="188"/>
      <c r="D17" s="188"/>
      <c r="E17" s="188"/>
      <c r="F17" s="188"/>
      <c r="G17" s="188"/>
      <c r="H17" s="1"/>
    </row>
  </sheetData>
  <sheetProtection sheet="1"/>
  <mergeCells count="10"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A17:G17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showGridLines="0" topLeftCell="B1" zoomScaleNormal="100" zoomScalePageLayoutView="75" workbookViewId="0">
      <selection activeCell="E30" sqref="E30"/>
    </sheetView>
  </sheetViews>
  <sheetFormatPr defaultRowHeight="12.75" x14ac:dyDescent="0.2"/>
  <cols>
    <col min="1" max="1" width="0" hidden="1"/>
    <col min="2" max="2" width="9"/>
    <col min="3" max="3" width="8.5703125"/>
    <col min="4" max="4" width="13.28515625"/>
    <col min="5" max="5" width="11.85546875"/>
    <col min="6" max="6" width="11.140625"/>
    <col min="7" max="7" width="12.28515625" style="9"/>
    <col min="8" max="8" width="13.42578125"/>
    <col min="9" max="9" width="6.85546875" style="9"/>
    <col min="10" max="10" width="12.42578125" style="10"/>
    <col min="11" max="14" width="10.5703125"/>
    <col min="15" max="16" width="0" hidden="1"/>
    <col min="17" max="1025" width="8.5703125"/>
  </cols>
  <sheetData>
    <row r="1" spans="1:14" ht="12" customHeight="1" x14ac:dyDescent="0.2">
      <c r="A1">
        <v>-1</v>
      </c>
    </row>
    <row r="2" spans="1:14" ht="17.25" customHeight="1" x14ac:dyDescent="0.25">
      <c r="B2" s="11"/>
      <c r="D2" s="12"/>
      <c r="E2" s="13" t="s">
        <v>13</v>
      </c>
      <c r="F2" s="12"/>
      <c r="G2" s="14"/>
      <c r="H2" s="15"/>
      <c r="I2" s="16"/>
    </row>
    <row r="3" spans="1:14" ht="6" customHeight="1" x14ac:dyDescent="0.2">
      <c r="C3" s="17"/>
      <c r="D3" s="18" t="s">
        <v>2</v>
      </c>
    </row>
    <row r="4" spans="1:14" ht="4.5" customHeight="1" x14ac:dyDescent="0.2"/>
    <row r="5" spans="1:14" ht="13.5" customHeight="1" x14ac:dyDescent="0.25">
      <c r="B5" s="19" t="s">
        <v>14</v>
      </c>
      <c r="D5" s="20" t="s">
        <v>15</v>
      </c>
      <c r="F5" s="21"/>
      <c r="G5" s="22"/>
      <c r="I5" s="22"/>
    </row>
    <row r="6" spans="1:14" ht="13.5" customHeight="1" x14ac:dyDescent="0.25">
      <c r="B6" s="21"/>
      <c r="C6" s="23"/>
      <c r="D6" s="24" t="s">
        <v>16</v>
      </c>
      <c r="F6" s="21"/>
      <c r="G6" s="22"/>
      <c r="H6" s="21"/>
      <c r="I6" s="22"/>
    </row>
    <row r="7" spans="1:14" ht="13.5" customHeight="1" x14ac:dyDescent="0.25">
      <c r="B7" s="21"/>
      <c r="C7" s="23"/>
      <c r="D7" s="25"/>
      <c r="F7" s="21"/>
      <c r="G7" s="22"/>
      <c r="H7" s="21"/>
      <c r="I7" s="26"/>
      <c r="J7" s="27"/>
      <c r="K7" s="28"/>
      <c r="L7" s="28"/>
      <c r="M7" s="28"/>
      <c r="N7" s="28"/>
    </row>
    <row r="8" spans="1:14" ht="13.5" customHeight="1" x14ac:dyDescent="0.25">
      <c r="B8" s="19" t="s">
        <v>17</v>
      </c>
      <c r="D8" s="29">
        <f>J24</f>
        <v>0</v>
      </c>
      <c r="E8" s="25"/>
      <c r="F8" s="21"/>
      <c r="G8" s="22"/>
      <c r="H8" s="21"/>
      <c r="I8" s="26"/>
      <c r="J8" s="27"/>
      <c r="K8" s="28"/>
      <c r="L8" s="28"/>
      <c r="M8" s="28"/>
      <c r="N8" s="28"/>
    </row>
    <row r="9" spans="1:14" ht="13.5" customHeight="1" x14ac:dyDescent="0.25">
      <c r="B9" s="30"/>
      <c r="C9" s="31"/>
      <c r="D9" s="32"/>
      <c r="E9" s="32"/>
      <c r="F9" s="33"/>
      <c r="G9" s="34"/>
      <c r="H9" s="33"/>
      <c r="I9" s="34"/>
      <c r="J9" s="35"/>
    </row>
    <row r="11" spans="1:14" x14ac:dyDescent="0.2">
      <c r="B11" s="19" t="s">
        <v>18</v>
      </c>
      <c r="D11" s="36"/>
      <c r="H11" s="37" t="s">
        <v>19</v>
      </c>
      <c r="J11" s="38"/>
    </row>
    <row r="12" spans="1:14" x14ac:dyDescent="0.2">
      <c r="D12" s="36"/>
      <c r="H12" s="37" t="s">
        <v>20</v>
      </c>
      <c r="J12" s="38"/>
    </row>
    <row r="13" spans="1:14" ht="12" customHeight="1" x14ac:dyDescent="0.2">
      <c r="C13" s="37"/>
      <c r="D13" s="36"/>
      <c r="J13" s="39"/>
    </row>
    <row r="14" spans="1:14" ht="12" customHeight="1" x14ac:dyDescent="0.2">
      <c r="C14" s="37"/>
      <c r="D14" s="36"/>
      <c r="J14" s="39"/>
    </row>
    <row r="15" spans="1:14" ht="12" customHeight="1" x14ac:dyDescent="0.2">
      <c r="B15" s="19" t="s">
        <v>21</v>
      </c>
      <c r="D15" s="40" t="s">
        <v>22</v>
      </c>
      <c r="H15" s="37" t="s">
        <v>19</v>
      </c>
      <c r="I15" s="41" t="s">
        <v>23</v>
      </c>
      <c r="J15" s="39"/>
    </row>
    <row r="16" spans="1:14" ht="12" customHeight="1" x14ac:dyDescent="0.2">
      <c r="C16" s="37"/>
      <c r="D16" s="40" t="s">
        <v>24</v>
      </c>
      <c r="H16" s="37" t="s">
        <v>20</v>
      </c>
      <c r="I16" s="41" t="s">
        <v>25</v>
      </c>
      <c r="J16" s="39"/>
    </row>
    <row r="17" spans="1:16" ht="12" customHeight="1" x14ac:dyDescent="0.2">
      <c r="C17" s="42" t="s">
        <v>26</v>
      </c>
      <c r="D17" s="40" t="s">
        <v>27</v>
      </c>
      <c r="H17" s="37"/>
      <c r="J17" s="39"/>
    </row>
    <row r="18" spans="1:16" ht="12" customHeight="1" x14ac:dyDescent="0.2">
      <c r="J18" s="39"/>
    </row>
    <row r="19" spans="1:16" ht="18" customHeight="1" x14ac:dyDescent="0.25">
      <c r="B19" s="25" t="s">
        <v>28</v>
      </c>
      <c r="C19" s="43"/>
      <c r="D19" s="43"/>
      <c r="E19" s="43"/>
      <c r="F19" s="43"/>
      <c r="G19" s="43"/>
      <c r="H19" s="43"/>
      <c r="I19" s="43"/>
      <c r="J19" s="44"/>
    </row>
    <row r="21" spans="1:16" x14ac:dyDescent="0.2">
      <c r="A21" s="45"/>
      <c r="B21" s="46" t="s">
        <v>29</v>
      </c>
      <c r="C21" s="47"/>
      <c r="D21" s="47"/>
      <c r="E21" s="48"/>
      <c r="F21" s="49"/>
      <c r="G21" s="49"/>
      <c r="H21" s="50" t="s">
        <v>30</v>
      </c>
      <c r="I21" s="51" t="s">
        <v>31</v>
      </c>
      <c r="J21" s="52" t="s">
        <v>32</v>
      </c>
    </row>
    <row r="22" spans="1:16" x14ac:dyDescent="0.2">
      <c r="A22" s="53"/>
      <c r="B22" s="53" t="s">
        <v>33</v>
      </c>
      <c r="C22" s="54"/>
      <c r="D22" s="54"/>
      <c r="E22" s="54"/>
      <c r="F22" s="54"/>
      <c r="G22" s="55"/>
      <c r="H22" s="56"/>
      <c r="I22" s="57">
        <v>1</v>
      </c>
      <c r="J22" s="58"/>
    </row>
    <row r="23" spans="1:16" x14ac:dyDescent="0.2">
      <c r="A23" s="53"/>
      <c r="B23" s="53" t="s">
        <v>34</v>
      </c>
      <c r="C23" s="54" t="s">
        <v>35</v>
      </c>
      <c r="D23" s="54"/>
      <c r="E23" s="54"/>
      <c r="F23" s="54"/>
      <c r="G23" s="55"/>
      <c r="H23" s="56" t="s">
        <v>36</v>
      </c>
      <c r="I23" s="57">
        <v>2</v>
      </c>
      <c r="J23" s="58">
        <f>'Rekapitulace Objekt 100'!H23</f>
        <v>0</v>
      </c>
      <c r="O23" t="s">
        <v>37</v>
      </c>
      <c r="P23" t="s">
        <v>37</v>
      </c>
    </row>
    <row r="24" spans="1:16" ht="25.5" customHeight="1" x14ac:dyDescent="0.25">
      <c r="A24" s="59"/>
      <c r="B24" s="190" t="s">
        <v>38</v>
      </c>
      <c r="C24" s="190"/>
      <c r="D24" s="190"/>
      <c r="E24" s="190"/>
      <c r="F24" s="60"/>
      <c r="G24" s="61"/>
      <c r="H24" s="62"/>
      <c r="I24" s="63"/>
      <c r="J24" s="64">
        <f>SUM(J22:J23)</f>
        <v>0</v>
      </c>
    </row>
  </sheetData>
  <sheetProtection sheet="1"/>
  <mergeCells count="1">
    <mergeCell ref="B24:E24"/>
  </mergeCells>
  <pageMargins left="0.39374999999999999" right="0.196527777777778" top="0.39374999999999999" bottom="0.39305555555555599" header="0.51180555555555496" footer="0.196527777777778"/>
  <pageSetup paperSize="9" firstPageNumber="0" fitToHeight="1000" orientation="portrait" horizontalDpi="300" verticalDpi="300"/>
  <headerFooter>
    <oddFooter>&amp;L&amp;9Zpracováno programem 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RowHeight="12.75" x14ac:dyDescent="0.2"/>
  <cols>
    <col min="1" max="1" width="10.42578125"/>
    <col min="2" max="3" width="8.5703125"/>
    <col min="4" max="4" width="10.7109375"/>
    <col min="5" max="5" width="17.42578125"/>
    <col min="6" max="6" width="10.140625"/>
    <col min="7" max="7" width="6.42578125"/>
    <col min="8" max="8" width="14.7109375" style="65"/>
    <col min="9" max="1025" width="8.5703125"/>
  </cols>
  <sheetData>
    <row r="1" spans="1:8" x14ac:dyDescent="0.2">
      <c r="A1" s="66" t="s">
        <v>14</v>
      </c>
      <c r="B1" s="67" t="str">
        <f>Stavba!CisloStavby</f>
        <v>001</v>
      </c>
      <c r="C1" s="68" t="str">
        <f>Stavba!NazevStavby</f>
        <v>Bytový dům Tyršova</v>
      </c>
      <c r="D1" s="68"/>
      <c r="E1" s="68"/>
      <c r="F1" s="68"/>
      <c r="G1" s="69"/>
      <c r="H1" s="70"/>
    </row>
    <row r="2" spans="1:8" x14ac:dyDescent="0.2">
      <c r="A2" s="71" t="s">
        <v>39</v>
      </c>
      <c r="B2" s="72"/>
      <c r="C2" s="191"/>
      <c r="D2" s="191"/>
      <c r="E2" s="191"/>
      <c r="F2" s="191"/>
      <c r="G2" s="73" t="s">
        <v>40</v>
      </c>
      <c r="H2" s="74" t="s">
        <v>41</v>
      </c>
    </row>
    <row r="4" spans="1:8" ht="18" x14ac:dyDescent="0.25">
      <c r="A4" s="192" t="s">
        <v>42</v>
      </c>
      <c r="B4" s="192"/>
      <c r="C4" s="192"/>
      <c r="D4" s="192"/>
      <c r="E4" s="192"/>
      <c r="F4" s="192"/>
      <c r="G4" s="192"/>
      <c r="H4" s="192"/>
    </row>
    <row r="6" spans="1:8" ht="15.75" x14ac:dyDescent="0.25">
      <c r="A6" s="75" t="s">
        <v>43</v>
      </c>
      <c r="B6" s="76">
        <f>B2</f>
        <v>0</v>
      </c>
    </row>
    <row r="7" spans="1:8" ht="15.75" x14ac:dyDescent="0.25">
      <c r="B7" s="193">
        <f>C2</f>
        <v>0</v>
      </c>
      <c r="C7" s="193"/>
      <c r="D7" s="193"/>
      <c r="E7" s="193"/>
      <c r="F7" s="193"/>
      <c r="G7" s="193"/>
    </row>
    <row r="9" spans="1:8" s="75" customFormat="1" ht="12.75" customHeight="1" x14ac:dyDescent="0.2">
      <c r="A9" s="75" t="s">
        <v>44</v>
      </c>
      <c r="H9" s="77"/>
    </row>
  </sheetData>
  <sheetProtection sheet="1"/>
  <mergeCells count="3">
    <mergeCell ref="C2:F2"/>
    <mergeCell ref="A4:H4"/>
    <mergeCell ref="B7:G7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Normal="100" workbookViewId="0"/>
  </sheetViews>
  <sheetFormatPr defaultRowHeight="12.75" x14ac:dyDescent="0.2"/>
  <cols>
    <col min="1" max="1" width="4.140625" style="78"/>
    <col min="2" max="2" width="14.140625" style="78"/>
    <col min="3" max="3" width="37.85546875" style="79"/>
    <col min="4" max="4" width="4.42578125" style="78"/>
    <col min="5" max="5" width="10.42578125" style="78"/>
    <col min="6" max="6" width="9.7109375" style="78"/>
    <col min="7" max="7" width="12.5703125" style="78"/>
    <col min="8" max="1025" width="9" style="78"/>
  </cols>
  <sheetData>
    <row r="1" spans="1:7" ht="15.75" x14ac:dyDescent="0.2">
      <c r="A1" s="194" t="s">
        <v>45</v>
      </c>
      <c r="B1" s="194"/>
      <c r="C1" s="194"/>
      <c r="D1" s="194"/>
      <c r="E1" s="194"/>
      <c r="F1" s="194"/>
      <c r="G1" s="194"/>
    </row>
    <row r="2" spans="1:7" x14ac:dyDescent="0.2">
      <c r="A2" s="80" t="s">
        <v>46</v>
      </c>
      <c r="B2" s="81"/>
      <c r="C2" s="195"/>
      <c r="D2" s="195"/>
      <c r="E2" s="195"/>
      <c r="F2" s="195"/>
      <c r="G2" s="195"/>
    </row>
    <row r="3" spans="1:7" x14ac:dyDescent="0.2">
      <c r="A3" s="82" t="s">
        <v>47</v>
      </c>
      <c r="B3" s="83"/>
      <c r="C3" s="196"/>
      <c r="D3" s="196"/>
      <c r="E3" s="196"/>
      <c r="F3" s="196"/>
      <c r="G3" s="196"/>
    </row>
    <row r="4" spans="1:7" x14ac:dyDescent="0.2">
      <c r="A4" s="84" t="s">
        <v>48</v>
      </c>
      <c r="B4" s="85"/>
      <c r="C4" s="197"/>
      <c r="D4" s="197"/>
      <c r="E4" s="197"/>
      <c r="F4" s="197"/>
      <c r="G4" s="197"/>
    </row>
    <row r="5" spans="1:7" x14ac:dyDescent="0.2">
      <c r="B5" s="86"/>
      <c r="C5" s="87"/>
      <c r="D5" s="88"/>
    </row>
    <row r="6" spans="1:7" x14ac:dyDescent="0.2">
      <c r="A6" s="89" t="s">
        <v>49</v>
      </c>
      <c r="B6" s="90" t="s">
        <v>50</v>
      </c>
      <c r="C6" s="91" t="s">
        <v>51</v>
      </c>
      <c r="D6" s="92" t="s">
        <v>52</v>
      </c>
      <c r="E6" s="93" t="s">
        <v>53</v>
      </c>
      <c r="F6" s="94" t="s">
        <v>54</v>
      </c>
      <c r="G6" s="95" t="s">
        <v>55</v>
      </c>
    </row>
    <row r="7" spans="1:7" x14ac:dyDescent="0.2">
      <c r="A7" s="96"/>
      <c r="B7" s="97"/>
      <c r="C7" s="98"/>
      <c r="D7" s="99"/>
      <c r="E7" s="100"/>
      <c r="F7" s="101"/>
      <c r="G7" s="102"/>
    </row>
  </sheetData>
  <sheetProtection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GridLines="0" zoomScaleNormal="100" workbookViewId="0">
      <selection activeCell="H20" sqref="H20"/>
    </sheetView>
  </sheetViews>
  <sheetFormatPr defaultRowHeight="12.75" x14ac:dyDescent="0.2"/>
  <cols>
    <col min="1" max="1" width="10.42578125"/>
    <col min="2" max="3" width="8.5703125"/>
    <col min="4" max="4" width="10.7109375"/>
    <col min="5" max="5" width="17.42578125"/>
    <col min="6" max="6" width="10.140625"/>
    <col min="7" max="7" width="6.42578125"/>
    <col min="8" max="8" width="14.7109375"/>
    <col min="9" max="14" width="8.5703125"/>
    <col min="15" max="16" width="0" hidden="1"/>
    <col min="17" max="1025" width="8.5703125"/>
  </cols>
  <sheetData>
    <row r="1" spans="1:10" ht="13.5" customHeight="1" x14ac:dyDescent="0.2">
      <c r="A1" s="66" t="s">
        <v>14</v>
      </c>
      <c r="B1" s="67" t="str">
        <f>Stavba!CisloStavby</f>
        <v>001</v>
      </c>
      <c r="C1" s="68" t="str">
        <f>Stavba!NazevStavby</f>
        <v>Bytový dům Tyršova</v>
      </c>
      <c r="D1" s="68"/>
      <c r="E1" s="68"/>
      <c r="F1" s="68"/>
      <c r="G1" s="69"/>
      <c r="H1" s="70"/>
    </row>
    <row r="2" spans="1:10" ht="13.5" customHeight="1" x14ac:dyDescent="0.2">
      <c r="A2" s="71" t="s">
        <v>39</v>
      </c>
      <c r="B2" s="103" t="s">
        <v>34</v>
      </c>
      <c r="C2" s="198" t="s">
        <v>35</v>
      </c>
      <c r="D2" s="198"/>
      <c r="E2" s="198"/>
      <c r="F2" s="198"/>
      <c r="G2" s="73" t="s">
        <v>40</v>
      </c>
      <c r="H2" s="104" t="s">
        <v>36</v>
      </c>
    </row>
    <row r="3" spans="1:10" ht="13.5" customHeight="1" x14ac:dyDescent="0.2">
      <c r="H3" s="65"/>
    </row>
    <row r="4" spans="1:10" ht="18" customHeight="1" x14ac:dyDescent="0.25">
      <c r="A4" s="192" t="s">
        <v>42</v>
      </c>
      <c r="B4" s="192"/>
      <c r="C4" s="192"/>
      <c r="D4" s="192"/>
      <c r="E4" s="192"/>
      <c r="F4" s="192"/>
      <c r="G4" s="192"/>
      <c r="H4" s="192"/>
    </row>
    <row r="5" spans="1:10" ht="12.75" customHeight="1" x14ac:dyDescent="0.2">
      <c r="H5" s="65"/>
    </row>
    <row r="6" spans="1:10" ht="15.75" customHeight="1" x14ac:dyDescent="0.25">
      <c r="A6" s="75" t="s">
        <v>43</v>
      </c>
      <c r="B6" s="76" t="str">
        <f>B2</f>
        <v>100</v>
      </c>
      <c r="H6" s="65"/>
    </row>
    <row r="7" spans="1:10" ht="15.75" customHeight="1" x14ac:dyDescent="0.25">
      <c r="B7" s="193" t="str">
        <f>C2</f>
        <v>Tyršova 43</v>
      </c>
      <c r="C7" s="193"/>
      <c r="D7" s="193"/>
      <c r="E7" s="193"/>
      <c r="F7" s="193"/>
      <c r="G7" s="193"/>
      <c r="H7" s="65"/>
    </row>
    <row r="8" spans="1:10" ht="12.75" customHeight="1" x14ac:dyDescent="0.2">
      <c r="H8" s="65"/>
    </row>
    <row r="9" spans="1:10" ht="12.75" customHeight="1" x14ac:dyDescent="0.2">
      <c r="A9" s="75" t="s">
        <v>44</v>
      </c>
      <c r="B9" s="105" t="s">
        <v>56</v>
      </c>
      <c r="C9" s="105" t="s">
        <v>57</v>
      </c>
      <c r="D9" s="75"/>
      <c r="E9" s="75"/>
      <c r="F9" s="75"/>
      <c r="G9" s="75"/>
      <c r="H9" s="77"/>
      <c r="I9" s="75"/>
      <c r="J9" s="75"/>
    </row>
    <row r="10" spans="1:10" ht="12.75" customHeight="1" x14ac:dyDescent="0.2">
      <c r="A10" s="75"/>
      <c r="B10" s="105" t="s">
        <v>58</v>
      </c>
      <c r="C10" s="105" t="s">
        <v>59</v>
      </c>
      <c r="D10" s="75"/>
      <c r="E10" s="75"/>
      <c r="F10" s="75"/>
      <c r="G10" s="75"/>
      <c r="H10" s="77"/>
      <c r="I10" s="75"/>
      <c r="J10" s="75"/>
    </row>
    <row r="11" spans="1:10" ht="12.75" customHeight="1" x14ac:dyDescent="0.2">
      <c r="A11" s="75"/>
      <c r="B11" s="105" t="s">
        <v>60</v>
      </c>
      <c r="C11" s="105" t="s">
        <v>61</v>
      </c>
      <c r="D11" s="75"/>
      <c r="E11" s="75"/>
      <c r="F11" s="75"/>
      <c r="G11" s="75"/>
      <c r="H11" s="77"/>
      <c r="I11" s="75"/>
      <c r="J11" s="75"/>
    </row>
    <row r="12" spans="1:10" ht="12.75" customHeight="1" x14ac:dyDescent="0.2">
      <c r="A12" s="75"/>
      <c r="B12" s="75"/>
      <c r="C12" s="75"/>
      <c r="D12" s="75"/>
      <c r="E12" s="75"/>
      <c r="F12" s="75"/>
      <c r="G12" s="75"/>
      <c r="H12" s="77"/>
      <c r="I12" s="75"/>
      <c r="J12" s="75"/>
    </row>
    <row r="13" spans="1:10" ht="12.75" customHeight="1" x14ac:dyDescent="0.2">
      <c r="A13" s="75"/>
      <c r="B13" s="105" t="s">
        <v>62</v>
      </c>
      <c r="C13" s="105" t="s">
        <v>63</v>
      </c>
      <c r="D13" s="75"/>
      <c r="E13" s="75"/>
      <c r="F13" s="75"/>
      <c r="G13" s="75"/>
      <c r="H13" s="77"/>
      <c r="I13" s="75"/>
      <c r="J13" s="75"/>
    </row>
    <row r="14" spans="1:10" ht="12.75" customHeight="1" x14ac:dyDescent="0.2">
      <c r="A14" s="75"/>
      <c r="B14" s="75"/>
      <c r="C14" s="75"/>
      <c r="D14" s="75"/>
      <c r="E14" s="75"/>
      <c r="F14" s="75"/>
      <c r="G14" s="75"/>
      <c r="H14" s="77"/>
      <c r="I14" s="75"/>
      <c r="J14" s="75"/>
    </row>
    <row r="15" spans="1:10" ht="12.75" customHeight="1" x14ac:dyDescent="0.2">
      <c r="A15" s="75"/>
      <c r="B15" s="105" t="s">
        <v>36</v>
      </c>
      <c r="C15" s="105" t="s">
        <v>64</v>
      </c>
      <c r="D15" s="75"/>
      <c r="E15" s="75"/>
      <c r="F15" s="75"/>
      <c r="G15" s="75"/>
      <c r="H15" s="77"/>
      <c r="I15" s="75"/>
      <c r="J15" s="75"/>
    </row>
    <row r="16" spans="1:10" ht="12.75" customHeight="1" x14ac:dyDescent="0.2">
      <c r="A16" s="75"/>
      <c r="B16" s="75"/>
      <c r="C16" s="75"/>
      <c r="D16" s="75"/>
      <c r="E16" s="75"/>
      <c r="F16" s="75"/>
      <c r="G16" s="75"/>
      <c r="H16" s="77"/>
      <c r="I16" s="75"/>
      <c r="J16" s="75"/>
    </row>
    <row r="17" spans="1:16" ht="12.75" customHeight="1" x14ac:dyDescent="0.2">
      <c r="A17" s="75" t="s">
        <v>65</v>
      </c>
      <c r="B17" s="106">
        <v>1000</v>
      </c>
      <c r="C17" s="105" t="s">
        <v>66</v>
      </c>
      <c r="D17" s="75"/>
      <c r="E17" s="75"/>
      <c r="F17" s="75"/>
      <c r="G17" s="75"/>
      <c r="H17" s="77"/>
      <c r="I17" s="75"/>
      <c r="J17" s="75"/>
    </row>
    <row r="18" spans="1:16" ht="12.75" customHeight="1" x14ac:dyDescent="0.2">
      <c r="A18" s="75"/>
      <c r="B18" s="75"/>
      <c r="C18" s="75"/>
      <c r="D18" s="75"/>
      <c r="E18" s="75"/>
      <c r="F18" s="75"/>
      <c r="G18" s="75"/>
      <c r="H18" s="77"/>
      <c r="I18" s="75"/>
      <c r="J18" s="75"/>
    </row>
    <row r="19" spans="1:16" ht="12.75" customHeight="1" x14ac:dyDescent="0.2">
      <c r="A19" s="107" t="s">
        <v>67</v>
      </c>
      <c r="B19" s="108"/>
      <c r="C19" s="108"/>
      <c r="D19" s="108"/>
      <c r="E19" s="108"/>
      <c r="F19" s="108"/>
      <c r="G19" s="108"/>
      <c r="H19" s="109"/>
      <c r="I19" s="75"/>
      <c r="J19" s="75"/>
    </row>
    <row r="20" spans="1:16" ht="12.75" customHeight="1" x14ac:dyDescent="0.2">
      <c r="A20" s="110" t="s">
        <v>68</v>
      </c>
      <c r="B20" s="111"/>
      <c r="C20" s="112"/>
      <c r="D20" s="112"/>
      <c r="E20" s="112"/>
      <c r="F20" s="112"/>
      <c r="G20" s="113"/>
      <c r="H20" s="114" t="s">
        <v>253</v>
      </c>
      <c r="I20" s="75"/>
      <c r="J20" s="75"/>
    </row>
    <row r="21" spans="1:16" ht="12.75" customHeight="1" x14ac:dyDescent="0.2">
      <c r="A21" s="115" t="s">
        <v>69</v>
      </c>
      <c r="B21" s="116" t="s">
        <v>70</v>
      </c>
      <c r="C21" s="117"/>
      <c r="D21" s="117"/>
      <c r="E21" s="117"/>
      <c r="F21" s="117"/>
      <c r="G21" s="118"/>
      <c r="H21" s="119">
        <f>'100 1000 Pol'!G84</f>
        <v>0</v>
      </c>
      <c r="I21" s="75"/>
      <c r="J21" s="75"/>
      <c r="O21">
        <f>'100 1000 Pol'!AN84</f>
        <v>0</v>
      </c>
      <c r="P21">
        <f>'100 1000 Pol'!AO84</f>
        <v>0</v>
      </c>
    </row>
    <row r="22" spans="1:16" ht="12.75" customHeight="1" x14ac:dyDescent="0.2">
      <c r="A22" s="115" t="s">
        <v>71</v>
      </c>
      <c r="B22" s="116" t="s">
        <v>72</v>
      </c>
      <c r="C22" s="117"/>
      <c r="D22" s="117"/>
      <c r="E22" s="117"/>
      <c r="F22" s="117"/>
      <c r="G22" s="118"/>
      <c r="H22" s="119">
        <f>'100 1001 Pol'!G24</f>
        <v>0</v>
      </c>
      <c r="I22" s="75"/>
      <c r="J22" s="75"/>
      <c r="O22">
        <f>'100 1001 Pol'!AN24</f>
        <v>0</v>
      </c>
      <c r="P22">
        <f>'100 1001 Pol'!AO24</f>
        <v>0</v>
      </c>
    </row>
    <row r="23" spans="1:16" ht="12.75" customHeight="1" x14ac:dyDescent="0.2">
      <c r="A23" s="120"/>
      <c r="B23" s="121" t="s">
        <v>73</v>
      </c>
      <c r="C23" s="122"/>
      <c r="D23" s="123" t="str">
        <f>B2</f>
        <v>100</v>
      </c>
      <c r="E23" s="122"/>
      <c r="F23" s="122"/>
      <c r="G23" s="124"/>
      <c r="H23" s="125">
        <f>SUM(H21:H22)</f>
        <v>0</v>
      </c>
      <c r="I23" s="75"/>
      <c r="J23" s="75"/>
    </row>
  </sheetData>
  <sheetProtection sheet="1" objects="1" scenarios="1"/>
  <mergeCells count="3">
    <mergeCell ref="C2:F2"/>
    <mergeCell ref="A4:H4"/>
    <mergeCell ref="B7:G7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4"/>
  <sheetViews>
    <sheetView showGridLines="0" tabSelected="1" topLeftCell="A86" zoomScaleNormal="100" workbookViewId="0">
      <selection activeCell="F59" sqref="F59"/>
    </sheetView>
  </sheetViews>
  <sheetFormatPr defaultRowHeight="12.75" outlineLevelRow="1" x14ac:dyDescent="0.2"/>
  <cols>
    <col min="1" max="1" width="4.140625"/>
    <col min="2" max="2" width="14.140625" style="18"/>
    <col min="3" max="3" width="62.85546875" style="18"/>
    <col min="4" max="4" width="4.42578125"/>
    <col min="5" max="5" width="10.42578125"/>
    <col min="6" max="6" width="9.7109375"/>
    <col min="7" max="7" width="12.5703125"/>
    <col min="8" max="9" width="8.5703125"/>
    <col min="10" max="18" width="0" hidden="1"/>
    <col min="19" max="28" width="8.5703125"/>
    <col min="29" max="41" width="0" hidden="1"/>
    <col min="42" max="1025" width="8.5703125"/>
  </cols>
  <sheetData>
    <row r="1" spans="1:60" ht="15.75" x14ac:dyDescent="0.2">
      <c r="A1" s="194" t="s">
        <v>74</v>
      </c>
      <c r="B1" s="194"/>
      <c r="C1" s="194"/>
      <c r="D1" s="194"/>
      <c r="E1" s="194"/>
      <c r="F1" s="194"/>
      <c r="G1" s="194"/>
      <c r="H1" s="78"/>
      <c r="I1" s="78"/>
      <c r="J1" s="78"/>
    </row>
    <row r="2" spans="1:60" ht="13.5" customHeight="1" x14ac:dyDescent="0.2">
      <c r="A2" s="80" t="s">
        <v>46</v>
      </c>
      <c r="B2" s="81" t="s">
        <v>15</v>
      </c>
      <c r="C2" s="203" t="s">
        <v>16</v>
      </c>
      <c r="D2" s="203"/>
      <c r="E2" s="203"/>
      <c r="F2" s="203"/>
      <c r="G2" s="203"/>
      <c r="H2" s="78"/>
      <c r="I2" s="78"/>
      <c r="J2" s="78"/>
    </row>
    <row r="3" spans="1:60" ht="12.75" customHeight="1" x14ac:dyDescent="0.2">
      <c r="A3" s="82" t="s">
        <v>47</v>
      </c>
      <c r="B3" s="83" t="s">
        <v>34</v>
      </c>
      <c r="C3" s="204" t="s">
        <v>35</v>
      </c>
      <c r="D3" s="204"/>
      <c r="E3" s="204"/>
      <c r="F3" s="204"/>
      <c r="G3" s="204"/>
      <c r="H3" s="78"/>
      <c r="I3" s="78"/>
      <c r="J3" s="78"/>
    </row>
    <row r="4" spans="1:60" ht="13.5" customHeight="1" x14ac:dyDescent="0.2">
      <c r="A4" s="126" t="s">
        <v>48</v>
      </c>
      <c r="B4" s="127" t="s">
        <v>69</v>
      </c>
      <c r="C4" s="205" t="s">
        <v>70</v>
      </c>
      <c r="D4" s="205"/>
      <c r="E4" s="205"/>
      <c r="F4" s="205"/>
      <c r="G4" s="205"/>
      <c r="H4" s="78"/>
      <c r="I4" s="78"/>
      <c r="J4" s="78"/>
    </row>
    <row r="5" spans="1:60" x14ac:dyDescent="0.2">
      <c r="A5" s="78"/>
      <c r="B5" s="86"/>
      <c r="C5" s="87"/>
      <c r="D5" s="88"/>
      <c r="E5" s="78"/>
      <c r="F5" s="78"/>
      <c r="G5" s="78"/>
      <c r="H5" s="78"/>
      <c r="I5" s="78"/>
      <c r="J5" s="78"/>
    </row>
    <row r="6" spans="1:60" ht="25.5" x14ac:dyDescent="0.2">
      <c r="A6" s="128" t="s">
        <v>49</v>
      </c>
      <c r="B6" s="129" t="s">
        <v>50</v>
      </c>
      <c r="C6" s="130" t="s">
        <v>51</v>
      </c>
      <c r="D6" s="131" t="s">
        <v>52</v>
      </c>
      <c r="E6" s="132" t="s">
        <v>53</v>
      </c>
      <c r="F6" s="133" t="s">
        <v>54</v>
      </c>
      <c r="G6" s="134" t="s">
        <v>55</v>
      </c>
      <c r="H6" s="135" t="s">
        <v>75</v>
      </c>
      <c r="I6" s="136" t="s">
        <v>76</v>
      </c>
      <c r="J6" s="78"/>
    </row>
    <row r="7" spans="1:60" ht="12.75" customHeight="1" x14ac:dyDescent="0.2">
      <c r="A7" s="137"/>
      <c r="B7" s="138" t="s">
        <v>77</v>
      </c>
      <c r="C7" s="206" t="s">
        <v>78</v>
      </c>
      <c r="D7" s="206"/>
      <c r="E7" s="206"/>
      <c r="F7" s="206"/>
      <c r="G7" s="206"/>
      <c r="H7" s="139"/>
      <c r="I7" s="140"/>
      <c r="J7" s="78"/>
    </row>
    <row r="8" spans="1:60" x14ac:dyDescent="0.2">
      <c r="A8" s="141" t="s">
        <v>79</v>
      </c>
      <c r="B8" s="142" t="s">
        <v>80</v>
      </c>
      <c r="C8" s="143" t="s">
        <v>81</v>
      </c>
      <c r="D8" s="144"/>
      <c r="E8" s="145"/>
      <c r="F8" s="202">
        <f>SUM(G9:G16)</f>
        <v>0</v>
      </c>
      <c r="G8" s="202"/>
      <c r="H8" s="146"/>
      <c r="I8" s="147"/>
      <c r="J8" s="78"/>
    </row>
    <row r="9" spans="1:60" ht="22.5" outlineLevel="1" x14ac:dyDescent="0.2">
      <c r="A9" s="148">
        <v>1</v>
      </c>
      <c r="B9" s="149" t="s">
        <v>82</v>
      </c>
      <c r="C9" s="150" t="s">
        <v>83</v>
      </c>
      <c r="D9" s="151" t="s">
        <v>84</v>
      </c>
      <c r="E9" s="152">
        <v>288</v>
      </c>
      <c r="F9" s="153"/>
      <c r="G9" s="154">
        <f t="shared" ref="G9:G16" si="0">E9*F9</f>
        <v>0</v>
      </c>
      <c r="H9" s="155" t="s">
        <v>85</v>
      </c>
      <c r="I9" s="156" t="s">
        <v>86</v>
      </c>
      <c r="J9" s="157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>
        <v>21</v>
      </c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ht="22.5" outlineLevel="1" x14ac:dyDescent="0.2">
      <c r="A10" s="148">
        <v>2</v>
      </c>
      <c r="B10" s="149" t="s">
        <v>87</v>
      </c>
      <c r="C10" s="150" t="s">
        <v>88</v>
      </c>
      <c r="D10" s="151" t="s">
        <v>84</v>
      </c>
      <c r="E10" s="152">
        <v>36</v>
      </c>
      <c r="F10" s="153"/>
      <c r="G10" s="154">
        <f t="shared" si="0"/>
        <v>0</v>
      </c>
      <c r="H10" s="155" t="s">
        <v>85</v>
      </c>
      <c r="I10" s="156" t="s">
        <v>86</v>
      </c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>
        <v>21</v>
      </c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ht="22.5" outlineLevel="1" x14ac:dyDescent="0.2">
      <c r="A11" s="148">
        <v>3</v>
      </c>
      <c r="B11" s="149" t="s">
        <v>89</v>
      </c>
      <c r="C11" s="150" t="s">
        <v>90</v>
      </c>
      <c r="D11" s="151" t="s">
        <v>84</v>
      </c>
      <c r="E11" s="152">
        <v>18</v>
      </c>
      <c r="F11" s="153"/>
      <c r="G11" s="154">
        <f t="shared" si="0"/>
        <v>0</v>
      </c>
      <c r="H11" s="155" t="s">
        <v>85</v>
      </c>
      <c r="I11" s="156" t="s">
        <v>86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>
        <v>21</v>
      </c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ht="22.5" outlineLevel="1" x14ac:dyDescent="0.2">
      <c r="A12" s="148">
        <v>4</v>
      </c>
      <c r="B12" s="149" t="s">
        <v>91</v>
      </c>
      <c r="C12" s="150" t="s">
        <v>92</v>
      </c>
      <c r="D12" s="151" t="s">
        <v>84</v>
      </c>
      <c r="E12" s="152">
        <v>44</v>
      </c>
      <c r="F12" s="153"/>
      <c r="G12" s="154">
        <f t="shared" si="0"/>
        <v>0</v>
      </c>
      <c r="H12" s="155" t="s">
        <v>85</v>
      </c>
      <c r="I12" s="156" t="s">
        <v>86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>
        <v>21</v>
      </c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ht="22.5" outlineLevel="1" x14ac:dyDescent="0.2">
      <c r="A13" s="148">
        <v>5</v>
      </c>
      <c r="B13" s="149" t="s">
        <v>93</v>
      </c>
      <c r="C13" s="150" t="s">
        <v>94</v>
      </c>
      <c r="D13" s="151" t="s">
        <v>84</v>
      </c>
      <c r="E13" s="152">
        <v>52</v>
      </c>
      <c r="F13" s="153"/>
      <c r="G13" s="154">
        <f t="shared" si="0"/>
        <v>0</v>
      </c>
      <c r="H13" s="155" t="s">
        <v>85</v>
      </c>
      <c r="I13" s="156" t="s">
        <v>86</v>
      </c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>
        <v>21</v>
      </c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ht="22.5" outlineLevel="1" x14ac:dyDescent="0.2">
      <c r="A14" s="148">
        <v>6</v>
      </c>
      <c r="B14" s="149" t="s">
        <v>95</v>
      </c>
      <c r="C14" s="150" t="s">
        <v>96</v>
      </c>
      <c r="D14" s="151" t="s">
        <v>84</v>
      </c>
      <c r="E14" s="152">
        <v>10</v>
      </c>
      <c r="F14" s="153"/>
      <c r="G14" s="154">
        <f t="shared" si="0"/>
        <v>0</v>
      </c>
      <c r="H14" s="155" t="s">
        <v>85</v>
      </c>
      <c r="I14" s="156" t="s">
        <v>86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>
        <v>21</v>
      </c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ht="22.5" outlineLevel="1" x14ac:dyDescent="0.2">
      <c r="A15" s="148">
        <v>7</v>
      </c>
      <c r="B15" s="149" t="s">
        <v>97</v>
      </c>
      <c r="C15" s="150" t="s">
        <v>98</v>
      </c>
      <c r="D15" s="151" t="s">
        <v>84</v>
      </c>
      <c r="E15" s="152">
        <v>18</v>
      </c>
      <c r="F15" s="153"/>
      <c r="G15" s="154">
        <f t="shared" si="0"/>
        <v>0</v>
      </c>
      <c r="H15" s="155" t="s">
        <v>85</v>
      </c>
      <c r="I15" s="156" t="s">
        <v>86</v>
      </c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>
        <v>21</v>
      </c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22.5" outlineLevel="1" x14ac:dyDescent="0.2">
      <c r="A16" s="148">
        <v>8</v>
      </c>
      <c r="B16" s="149" t="s">
        <v>99</v>
      </c>
      <c r="C16" s="150" t="s">
        <v>100</v>
      </c>
      <c r="D16" s="151" t="s">
        <v>84</v>
      </c>
      <c r="E16" s="152">
        <v>44</v>
      </c>
      <c r="F16" s="153"/>
      <c r="G16" s="154">
        <f t="shared" si="0"/>
        <v>0</v>
      </c>
      <c r="H16" s="155" t="s">
        <v>85</v>
      </c>
      <c r="I16" s="156" t="s">
        <v>86</v>
      </c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>
        <v>21</v>
      </c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x14ac:dyDescent="0.2">
      <c r="A17" s="141" t="s">
        <v>79</v>
      </c>
      <c r="B17" s="142" t="s">
        <v>101</v>
      </c>
      <c r="C17" s="143" t="s">
        <v>102</v>
      </c>
      <c r="D17" s="144"/>
      <c r="E17" s="145"/>
      <c r="F17" s="201">
        <f>SUM(G18:G19)</f>
        <v>0</v>
      </c>
      <c r="G17" s="201"/>
      <c r="H17" s="146"/>
      <c r="I17" s="147"/>
      <c r="J17" s="78"/>
    </row>
    <row r="18" spans="1:60" outlineLevel="1" x14ac:dyDescent="0.2">
      <c r="A18" s="148">
        <v>9</v>
      </c>
      <c r="B18" s="149" t="s">
        <v>103</v>
      </c>
      <c r="C18" s="150" t="s">
        <v>104</v>
      </c>
      <c r="D18" s="151" t="s">
        <v>105</v>
      </c>
      <c r="E18" s="152">
        <v>78</v>
      </c>
      <c r="F18" s="153"/>
      <c r="G18" s="154">
        <f>E18*F18</f>
        <v>0</v>
      </c>
      <c r="H18" s="155"/>
      <c r="I18" s="156" t="s">
        <v>106</v>
      </c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>
        <v>21</v>
      </c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48">
        <v>10</v>
      </c>
      <c r="B19" s="149" t="s">
        <v>107</v>
      </c>
      <c r="C19" s="150" t="s">
        <v>108</v>
      </c>
      <c r="D19" s="151" t="s">
        <v>109</v>
      </c>
      <c r="E19" s="152">
        <v>98</v>
      </c>
      <c r="F19" s="153"/>
      <c r="G19" s="154">
        <f>E19*F19</f>
        <v>0</v>
      </c>
      <c r="H19" s="155"/>
      <c r="I19" s="156" t="s">
        <v>106</v>
      </c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>
        <v>21</v>
      </c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x14ac:dyDescent="0.2">
      <c r="A20" s="141" t="s">
        <v>79</v>
      </c>
      <c r="B20" s="142" t="s">
        <v>110</v>
      </c>
      <c r="C20" s="143" t="s">
        <v>111</v>
      </c>
      <c r="D20" s="144"/>
      <c r="E20" s="145"/>
      <c r="F20" s="201">
        <f>SUM(G21:G22)</f>
        <v>0</v>
      </c>
      <c r="G20" s="201"/>
      <c r="H20" s="146"/>
      <c r="I20" s="147"/>
      <c r="J20" s="78"/>
    </row>
    <row r="21" spans="1:60" outlineLevel="1" x14ac:dyDescent="0.2">
      <c r="A21" s="148">
        <v>11</v>
      </c>
      <c r="B21" s="149" t="s">
        <v>112</v>
      </c>
      <c r="C21" s="150" t="s">
        <v>113</v>
      </c>
      <c r="D21" s="151" t="s">
        <v>109</v>
      </c>
      <c r="E21" s="152">
        <v>2</v>
      </c>
      <c r="F21" s="153"/>
      <c r="G21" s="154">
        <f>E21*F21</f>
        <v>0</v>
      </c>
      <c r="H21" s="155" t="s">
        <v>85</v>
      </c>
      <c r="I21" s="156" t="s">
        <v>86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>
        <v>21</v>
      </c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48">
        <v>12</v>
      </c>
      <c r="B22" s="149" t="s">
        <v>114</v>
      </c>
      <c r="C22" s="150" t="s">
        <v>115</v>
      </c>
      <c r="D22" s="151" t="s">
        <v>116</v>
      </c>
      <c r="E22" s="152">
        <v>3</v>
      </c>
      <c r="F22" s="153"/>
      <c r="G22" s="154">
        <f>E22*F22</f>
        <v>0</v>
      </c>
      <c r="H22" s="155"/>
      <c r="I22" s="156" t="s">
        <v>106</v>
      </c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>
        <v>21</v>
      </c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x14ac:dyDescent="0.2">
      <c r="A23" s="141" t="s">
        <v>79</v>
      </c>
      <c r="B23" s="142" t="s">
        <v>117</v>
      </c>
      <c r="C23" s="143" t="s">
        <v>118</v>
      </c>
      <c r="D23" s="144"/>
      <c r="E23" s="145"/>
      <c r="F23" s="201">
        <f>SUM(G24:G47)</f>
        <v>0</v>
      </c>
      <c r="G23" s="201"/>
      <c r="H23" s="146"/>
      <c r="I23" s="147"/>
      <c r="J23" s="78"/>
    </row>
    <row r="24" spans="1:60" ht="12.75" customHeight="1" outlineLevel="1" x14ac:dyDescent="0.2">
      <c r="A24" s="148"/>
      <c r="B24" s="199" t="s">
        <v>119</v>
      </c>
      <c r="C24" s="199"/>
      <c r="D24" s="199"/>
      <c r="E24" s="199"/>
      <c r="F24" s="199"/>
      <c r="G24" s="199"/>
      <c r="H24" s="155"/>
      <c r="I24" s="156"/>
      <c r="J24" s="157"/>
      <c r="K24" s="158">
        <v>1</v>
      </c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48">
        <v>13</v>
      </c>
      <c r="B25" s="149" t="s">
        <v>120</v>
      </c>
      <c r="C25" s="150" t="s">
        <v>121</v>
      </c>
      <c r="D25" s="151" t="s">
        <v>109</v>
      </c>
      <c r="E25" s="152">
        <v>7</v>
      </c>
      <c r="F25" s="153"/>
      <c r="G25" s="154">
        <f t="shared" ref="G25:G47" si="1">E25*F25</f>
        <v>0</v>
      </c>
      <c r="H25" s="155" t="s">
        <v>122</v>
      </c>
      <c r="I25" s="156" t="s">
        <v>86</v>
      </c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>
        <v>21</v>
      </c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ht="22.5" outlineLevel="1" x14ac:dyDescent="0.2">
      <c r="A26" s="148">
        <v>14</v>
      </c>
      <c r="B26" s="149" t="s">
        <v>123</v>
      </c>
      <c r="C26" s="150" t="s">
        <v>124</v>
      </c>
      <c r="D26" s="151" t="s">
        <v>125</v>
      </c>
      <c r="E26" s="152">
        <v>1</v>
      </c>
      <c r="F26" s="153"/>
      <c r="G26" s="154">
        <f t="shared" si="1"/>
        <v>0</v>
      </c>
      <c r="H26" s="155"/>
      <c r="I26" s="156" t="s">
        <v>106</v>
      </c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>
        <v>21</v>
      </c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48">
        <v>15</v>
      </c>
      <c r="B27" s="149" t="s">
        <v>126</v>
      </c>
      <c r="C27" s="150" t="s">
        <v>127</v>
      </c>
      <c r="D27" s="151" t="s">
        <v>109</v>
      </c>
      <c r="E27" s="152">
        <v>4</v>
      </c>
      <c r="F27" s="153"/>
      <c r="G27" s="154">
        <f t="shared" si="1"/>
        <v>0</v>
      </c>
      <c r="H27" s="155"/>
      <c r="I27" s="156" t="s">
        <v>106</v>
      </c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>
        <v>21</v>
      </c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ht="22.5" outlineLevel="1" x14ac:dyDescent="0.2">
      <c r="A28" s="148">
        <v>16</v>
      </c>
      <c r="B28" s="149" t="s">
        <v>128</v>
      </c>
      <c r="C28" s="150" t="s">
        <v>129</v>
      </c>
      <c r="D28" s="151" t="s">
        <v>125</v>
      </c>
      <c r="E28" s="152">
        <v>1</v>
      </c>
      <c r="F28" s="153"/>
      <c r="G28" s="154">
        <f t="shared" si="1"/>
        <v>0</v>
      </c>
      <c r="H28" s="155"/>
      <c r="I28" s="156" t="s">
        <v>106</v>
      </c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>
        <v>21</v>
      </c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48">
        <v>17</v>
      </c>
      <c r="B29" s="149" t="s">
        <v>130</v>
      </c>
      <c r="C29" s="150" t="s">
        <v>131</v>
      </c>
      <c r="D29" s="151" t="s">
        <v>109</v>
      </c>
      <c r="E29" s="152">
        <v>2</v>
      </c>
      <c r="F29" s="153"/>
      <c r="G29" s="154">
        <f t="shared" si="1"/>
        <v>0</v>
      </c>
      <c r="H29" s="155"/>
      <c r="I29" s="156" t="s">
        <v>106</v>
      </c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>
        <v>21</v>
      </c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ht="33.75" outlineLevel="1" x14ac:dyDescent="0.2">
      <c r="A30" s="148">
        <v>18</v>
      </c>
      <c r="B30" s="149" t="s">
        <v>132</v>
      </c>
      <c r="C30" s="150" t="s">
        <v>133</v>
      </c>
      <c r="D30" s="151" t="s">
        <v>109</v>
      </c>
      <c r="E30" s="152">
        <v>3</v>
      </c>
      <c r="F30" s="153"/>
      <c r="G30" s="154">
        <f t="shared" si="1"/>
        <v>0</v>
      </c>
      <c r="H30" s="155" t="s">
        <v>85</v>
      </c>
      <c r="I30" s="156" t="s">
        <v>86</v>
      </c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>
        <v>21</v>
      </c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ht="33.75" outlineLevel="1" x14ac:dyDescent="0.2">
      <c r="A31" s="148">
        <v>19</v>
      </c>
      <c r="B31" s="149" t="s">
        <v>134</v>
      </c>
      <c r="C31" s="150" t="s">
        <v>135</v>
      </c>
      <c r="D31" s="151" t="s">
        <v>109</v>
      </c>
      <c r="E31" s="152">
        <v>2</v>
      </c>
      <c r="F31" s="153"/>
      <c r="G31" s="154">
        <f t="shared" si="1"/>
        <v>0</v>
      </c>
      <c r="H31" s="155" t="s">
        <v>85</v>
      </c>
      <c r="I31" s="156" t="s">
        <v>86</v>
      </c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>
        <v>21</v>
      </c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ht="33.75" outlineLevel="1" x14ac:dyDescent="0.2">
      <c r="A32" s="148">
        <v>20</v>
      </c>
      <c r="B32" s="149" t="s">
        <v>136</v>
      </c>
      <c r="C32" s="150" t="s">
        <v>137</v>
      </c>
      <c r="D32" s="151" t="s">
        <v>109</v>
      </c>
      <c r="E32" s="152">
        <v>1</v>
      </c>
      <c r="F32" s="153"/>
      <c r="G32" s="154">
        <f t="shared" si="1"/>
        <v>0</v>
      </c>
      <c r="H32" s="155" t="s">
        <v>85</v>
      </c>
      <c r="I32" s="156" t="s">
        <v>86</v>
      </c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>
        <v>21</v>
      </c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ht="33.75" outlineLevel="1" x14ac:dyDescent="0.2">
      <c r="A33" s="148">
        <v>21</v>
      </c>
      <c r="B33" s="149" t="s">
        <v>138</v>
      </c>
      <c r="C33" s="150" t="s">
        <v>139</v>
      </c>
      <c r="D33" s="151" t="s">
        <v>109</v>
      </c>
      <c r="E33" s="152">
        <v>1</v>
      </c>
      <c r="F33" s="153"/>
      <c r="G33" s="154">
        <f t="shared" si="1"/>
        <v>0</v>
      </c>
      <c r="H33" s="155" t="s">
        <v>85</v>
      </c>
      <c r="I33" s="156" t="s">
        <v>86</v>
      </c>
      <c r="J33" s="157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>
        <v>21</v>
      </c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ht="33.75" outlineLevel="1" x14ac:dyDescent="0.2">
      <c r="A34" s="148">
        <v>22</v>
      </c>
      <c r="B34" s="149" t="s">
        <v>140</v>
      </c>
      <c r="C34" s="150" t="s">
        <v>141</v>
      </c>
      <c r="D34" s="151" t="s">
        <v>109</v>
      </c>
      <c r="E34" s="152">
        <v>1</v>
      </c>
      <c r="F34" s="153"/>
      <c r="G34" s="154">
        <f t="shared" si="1"/>
        <v>0</v>
      </c>
      <c r="H34" s="155" t="s">
        <v>85</v>
      </c>
      <c r="I34" s="156" t="s">
        <v>86</v>
      </c>
      <c r="J34" s="157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>
        <v>21</v>
      </c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ht="33.75" outlineLevel="1" x14ac:dyDescent="0.2">
      <c r="A35" s="148">
        <v>23</v>
      </c>
      <c r="B35" s="149" t="s">
        <v>142</v>
      </c>
      <c r="C35" s="150" t="s">
        <v>143</v>
      </c>
      <c r="D35" s="151" t="s">
        <v>109</v>
      </c>
      <c r="E35" s="152">
        <v>5</v>
      </c>
      <c r="F35" s="153"/>
      <c r="G35" s="154">
        <f t="shared" si="1"/>
        <v>0</v>
      </c>
      <c r="H35" s="155" t="s">
        <v>85</v>
      </c>
      <c r="I35" s="156" t="s">
        <v>86</v>
      </c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>
        <v>21</v>
      </c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ht="33.75" outlineLevel="1" x14ac:dyDescent="0.2">
      <c r="A36" s="148">
        <v>24</v>
      </c>
      <c r="B36" s="149" t="s">
        <v>144</v>
      </c>
      <c r="C36" s="150" t="s">
        <v>145</v>
      </c>
      <c r="D36" s="151" t="s">
        <v>109</v>
      </c>
      <c r="E36" s="152">
        <v>6</v>
      </c>
      <c r="F36" s="153"/>
      <c r="G36" s="154">
        <f t="shared" si="1"/>
        <v>0</v>
      </c>
      <c r="H36" s="155" t="s">
        <v>85</v>
      </c>
      <c r="I36" s="156" t="s">
        <v>86</v>
      </c>
      <c r="J36" s="157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>
        <v>21</v>
      </c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ht="45" outlineLevel="1" x14ac:dyDescent="0.2">
      <c r="A37" s="148">
        <v>25</v>
      </c>
      <c r="B37" s="149" t="s">
        <v>146</v>
      </c>
      <c r="C37" s="150" t="s">
        <v>147</v>
      </c>
      <c r="D37" s="151" t="s">
        <v>109</v>
      </c>
      <c r="E37" s="152">
        <v>1</v>
      </c>
      <c r="F37" s="153"/>
      <c r="G37" s="154">
        <f t="shared" si="1"/>
        <v>0</v>
      </c>
      <c r="H37" s="155" t="s">
        <v>85</v>
      </c>
      <c r="I37" s="156" t="s">
        <v>86</v>
      </c>
      <c r="J37" s="1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>
        <v>21</v>
      </c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48">
        <v>26</v>
      </c>
      <c r="B38" s="149" t="s">
        <v>148</v>
      </c>
      <c r="C38" s="150" t="s">
        <v>149</v>
      </c>
      <c r="D38" s="151" t="s">
        <v>109</v>
      </c>
      <c r="E38" s="152">
        <v>1</v>
      </c>
      <c r="F38" s="153"/>
      <c r="G38" s="154">
        <f t="shared" si="1"/>
        <v>0</v>
      </c>
      <c r="H38" s="155"/>
      <c r="I38" s="156" t="s">
        <v>106</v>
      </c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>
        <v>21</v>
      </c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ht="22.5" outlineLevel="1" x14ac:dyDescent="0.2">
      <c r="A39" s="148">
        <v>27</v>
      </c>
      <c r="B39" s="149" t="s">
        <v>150</v>
      </c>
      <c r="C39" s="150" t="s">
        <v>151</v>
      </c>
      <c r="D39" s="151" t="s">
        <v>109</v>
      </c>
      <c r="E39" s="152">
        <v>24</v>
      </c>
      <c r="F39" s="153"/>
      <c r="G39" s="154">
        <f t="shared" si="1"/>
        <v>0</v>
      </c>
      <c r="H39" s="155" t="s">
        <v>85</v>
      </c>
      <c r="I39" s="156" t="s">
        <v>86</v>
      </c>
      <c r="J39" s="157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>
        <v>21</v>
      </c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48">
        <v>28</v>
      </c>
      <c r="B40" s="149" t="s">
        <v>152</v>
      </c>
      <c r="C40" s="150" t="s">
        <v>153</v>
      </c>
      <c r="D40" s="151" t="s">
        <v>109</v>
      </c>
      <c r="E40" s="152">
        <v>3</v>
      </c>
      <c r="F40" s="153"/>
      <c r="G40" s="154">
        <f t="shared" si="1"/>
        <v>0</v>
      </c>
      <c r="H40" s="155" t="s">
        <v>85</v>
      </c>
      <c r="I40" s="156" t="s">
        <v>86</v>
      </c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>
        <v>21</v>
      </c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48">
        <v>29</v>
      </c>
      <c r="B41" s="149" t="s">
        <v>154</v>
      </c>
      <c r="C41" s="150" t="s">
        <v>155</v>
      </c>
      <c r="D41" s="151" t="s">
        <v>109</v>
      </c>
      <c r="E41" s="152">
        <v>8</v>
      </c>
      <c r="F41" s="153"/>
      <c r="G41" s="154">
        <f t="shared" si="1"/>
        <v>0</v>
      </c>
      <c r="H41" s="155" t="s">
        <v>85</v>
      </c>
      <c r="I41" s="156" t="s">
        <v>86</v>
      </c>
      <c r="J41" s="157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>
        <v>21</v>
      </c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48">
        <v>30</v>
      </c>
      <c r="B42" s="149" t="s">
        <v>154</v>
      </c>
      <c r="C42" s="150" t="s">
        <v>155</v>
      </c>
      <c r="D42" s="151" t="s">
        <v>109</v>
      </c>
      <c r="E42" s="152">
        <v>10</v>
      </c>
      <c r="F42" s="153"/>
      <c r="G42" s="154">
        <f t="shared" si="1"/>
        <v>0</v>
      </c>
      <c r="H42" s="155" t="s">
        <v>85</v>
      </c>
      <c r="I42" s="156" t="s">
        <v>86</v>
      </c>
      <c r="J42" s="157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>
        <v>21</v>
      </c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48">
        <v>31</v>
      </c>
      <c r="B43" s="149" t="s">
        <v>156</v>
      </c>
      <c r="C43" s="150" t="s">
        <v>157</v>
      </c>
      <c r="D43" s="151" t="s">
        <v>109</v>
      </c>
      <c r="E43" s="152">
        <v>2</v>
      </c>
      <c r="F43" s="153"/>
      <c r="G43" s="154">
        <f t="shared" si="1"/>
        <v>0</v>
      </c>
      <c r="H43" s="155" t="s">
        <v>85</v>
      </c>
      <c r="I43" s="156" t="s">
        <v>86</v>
      </c>
      <c r="J43" s="157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>
        <v>21</v>
      </c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48">
        <v>32</v>
      </c>
      <c r="B44" s="149" t="s">
        <v>158</v>
      </c>
      <c r="C44" s="150" t="s">
        <v>159</v>
      </c>
      <c r="D44" s="151" t="s">
        <v>109</v>
      </c>
      <c r="E44" s="152">
        <v>2</v>
      </c>
      <c r="F44" s="153"/>
      <c r="G44" s="154">
        <f t="shared" si="1"/>
        <v>0</v>
      </c>
      <c r="H44" s="155"/>
      <c r="I44" s="156" t="s">
        <v>106</v>
      </c>
      <c r="J44" s="157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>
        <v>21</v>
      </c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48">
        <v>33</v>
      </c>
      <c r="B45" s="149" t="s">
        <v>160</v>
      </c>
      <c r="C45" s="150" t="s">
        <v>161</v>
      </c>
      <c r="D45" s="151" t="s">
        <v>109</v>
      </c>
      <c r="E45" s="152">
        <v>19</v>
      </c>
      <c r="F45" s="153"/>
      <c r="G45" s="154">
        <f t="shared" si="1"/>
        <v>0</v>
      </c>
      <c r="H45" s="155"/>
      <c r="I45" s="156" t="s">
        <v>106</v>
      </c>
      <c r="J45" s="157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>
        <v>21</v>
      </c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ht="22.5" outlineLevel="1" x14ac:dyDescent="0.2">
      <c r="A46" s="148">
        <v>34</v>
      </c>
      <c r="B46" s="149" t="s">
        <v>162</v>
      </c>
      <c r="C46" s="150" t="s">
        <v>163</v>
      </c>
      <c r="D46" s="151" t="s">
        <v>109</v>
      </c>
      <c r="E46" s="152">
        <v>19</v>
      </c>
      <c r="F46" s="153"/>
      <c r="G46" s="154">
        <f t="shared" si="1"/>
        <v>0</v>
      </c>
      <c r="H46" s="155" t="s">
        <v>85</v>
      </c>
      <c r="I46" s="156" t="s">
        <v>86</v>
      </c>
      <c r="J46" s="157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>
        <v>21</v>
      </c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48">
        <v>35</v>
      </c>
      <c r="B47" s="149" t="s">
        <v>164</v>
      </c>
      <c r="C47" s="150" t="s">
        <v>165</v>
      </c>
      <c r="D47" s="151" t="s">
        <v>166</v>
      </c>
      <c r="E47" s="152">
        <v>19</v>
      </c>
      <c r="F47" s="153"/>
      <c r="G47" s="154">
        <f t="shared" si="1"/>
        <v>0</v>
      </c>
      <c r="H47" s="155"/>
      <c r="I47" s="156" t="s">
        <v>106</v>
      </c>
      <c r="J47" s="157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>
        <v>21</v>
      </c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x14ac:dyDescent="0.2">
      <c r="A48" s="141" t="s">
        <v>79</v>
      </c>
      <c r="B48" s="142" t="s">
        <v>167</v>
      </c>
      <c r="C48" s="143" t="s">
        <v>168</v>
      </c>
      <c r="D48" s="144"/>
      <c r="E48" s="145"/>
      <c r="F48" s="201">
        <f>SUM(G49:G69)</f>
        <v>0</v>
      </c>
      <c r="G48" s="201"/>
      <c r="H48" s="146"/>
      <c r="I48" s="147"/>
      <c r="J48" s="78"/>
    </row>
    <row r="49" spans="1:60" ht="12.75" customHeight="1" outlineLevel="1" x14ac:dyDescent="0.2">
      <c r="A49" s="148"/>
      <c r="B49" s="199" t="s">
        <v>169</v>
      </c>
      <c r="C49" s="199"/>
      <c r="D49" s="199"/>
      <c r="E49" s="199"/>
      <c r="F49" s="199"/>
      <c r="G49" s="199"/>
      <c r="H49" s="155"/>
      <c r="I49" s="156"/>
      <c r="J49" s="157"/>
      <c r="K49" s="158">
        <v>1</v>
      </c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ht="12.75" customHeight="1" outlineLevel="1" x14ac:dyDescent="0.2">
      <c r="A50" s="148"/>
      <c r="B50" s="200" t="s">
        <v>170</v>
      </c>
      <c r="C50" s="200"/>
      <c r="D50" s="200"/>
      <c r="E50" s="200"/>
      <c r="F50" s="200"/>
      <c r="G50" s="200"/>
      <c r="H50" s="155"/>
      <c r="I50" s="156"/>
      <c r="J50" s="157"/>
      <c r="K50" s="158">
        <v>2</v>
      </c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48">
        <v>36</v>
      </c>
      <c r="B51" s="149" t="s">
        <v>171</v>
      </c>
      <c r="C51" s="150" t="s">
        <v>172</v>
      </c>
      <c r="D51" s="151" t="s">
        <v>109</v>
      </c>
      <c r="E51" s="152">
        <v>1</v>
      </c>
      <c r="F51" s="153"/>
      <c r="G51" s="154">
        <f>E51*F51</f>
        <v>0</v>
      </c>
      <c r="H51" s="155" t="s">
        <v>173</v>
      </c>
      <c r="I51" s="156" t="s">
        <v>86</v>
      </c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>
        <v>21</v>
      </c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ht="12.75" customHeight="1" outlineLevel="1" x14ac:dyDescent="0.2">
      <c r="A52" s="148"/>
      <c r="B52" s="200" t="s">
        <v>174</v>
      </c>
      <c r="C52" s="200"/>
      <c r="D52" s="200"/>
      <c r="E52" s="200"/>
      <c r="F52" s="200"/>
      <c r="G52" s="200"/>
      <c r="H52" s="155"/>
      <c r="I52" s="156"/>
      <c r="J52" s="158"/>
      <c r="K52" s="158">
        <v>1</v>
      </c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ht="12.75" customHeight="1" outlineLevel="1" x14ac:dyDescent="0.2">
      <c r="A53" s="148"/>
      <c r="B53" s="200" t="s">
        <v>175</v>
      </c>
      <c r="C53" s="200"/>
      <c r="D53" s="200"/>
      <c r="E53" s="200"/>
      <c r="F53" s="200"/>
      <c r="G53" s="200"/>
      <c r="H53" s="155"/>
      <c r="I53" s="156"/>
      <c r="J53" s="158"/>
      <c r="K53" s="158">
        <v>2</v>
      </c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48">
        <v>37</v>
      </c>
      <c r="B54" s="149" t="s">
        <v>176</v>
      </c>
      <c r="C54" s="150" t="s">
        <v>177</v>
      </c>
      <c r="D54" s="151" t="s">
        <v>178</v>
      </c>
      <c r="E54" s="152">
        <v>2</v>
      </c>
      <c r="F54" s="153"/>
      <c r="G54" s="154">
        <f t="shared" ref="G54:G63" si="2">E54*F54</f>
        <v>0</v>
      </c>
      <c r="H54" s="155" t="s">
        <v>173</v>
      </c>
      <c r="I54" s="156" t="s">
        <v>86</v>
      </c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>
        <v>21</v>
      </c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48">
        <v>38</v>
      </c>
      <c r="B55" s="149" t="s">
        <v>179</v>
      </c>
      <c r="C55" s="150" t="s">
        <v>180</v>
      </c>
      <c r="D55" s="151" t="s">
        <v>181</v>
      </c>
      <c r="E55" s="152">
        <v>24</v>
      </c>
      <c r="F55" s="153"/>
      <c r="G55" s="154">
        <f t="shared" si="2"/>
        <v>0</v>
      </c>
      <c r="H55" s="155"/>
      <c r="I55" s="156" t="s">
        <v>86</v>
      </c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>
        <v>21</v>
      </c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48">
        <v>39</v>
      </c>
      <c r="B56" s="149" t="s">
        <v>182</v>
      </c>
      <c r="C56" s="150" t="s">
        <v>183</v>
      </c>
      <c r="D56" s="151" t="s">
        <v>184</v>
      </c>
      <c r="E56" s="152">
        <v>72</v>
      </c>
      <c r="F56" s="153"/>
      <c r="G56" s="154">
        <f t="shared" si="2"/>
        <v>0</v>
      </c>
      <c r="H56" s="155"/>
      <c r="I56" s="156" t="s">
        <v>106</v>
      </c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>
        <v>21</v>
      </c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outlineLevel="1" x14ac:dyDescent="0.2">
      <c r="A57" s="148">
        <v>40</v>
      </c>
      <c r="B57" s="149" t="s">
        <v>185</v>
      </c>
      <c r="C57" s="150" t="s">
        <v>186</v>
      </c>
      <c r="D57" s="151" t="s">
        <v>109</v>
      </c>
      <c r="E57" s="152">
        <v>1</v>
      </c>
      <c r="F57" s="153"/>
      <c r="G57" s="154">
        <f t="shared" si="2"/>
        <v>0</v>
      </c>
      <c r="H57" s="155"/>
      <c r="I57" s="156" t="s">
        <v>106</v>
      </c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>
        <v>21</v>
      </c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ht="33.75" outlineLevel="1" x14ac:dyDescent="0.2">
      <c r="A58" s="148">
        <v>41</v>
      </c>
      <c r="B58" s="149" t="s">
        <v>187</v>
      </c>
      <c r="C58" s="150" t="s">
        <v>188</v>
      </c>
      <c r="D58" s="151" t="s">
        <v>109</v>
      </c>
      <c r="E58" s="152">
        <v>24</v>
      </c>
      <c r="F58" s="153"/>
      <c r="G58" s="154">
        <f t="shared" si="2"/>
        <v>0</v>
      </c>
      <c r="H58" s="155" t="s">
        <v>85</v>
      </c>
      <c r="I58" s="156" t="s">
        <v>86</v>
      </c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>
        <v>21</v>
      </c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ht="56.25" outlineLevel="1" x14ac:dyDescent="0.2">
      <c r="A59" s="148">
        <v>42</v>
      </c>
      <c r="B59" s="149" t="s">
        <v>189</v>
      </c>
      <c r="C59" s="150" t="s">
        <v>190</v>
      </c>
      <c r="D59" s="151" t="s">
        <v>109</v>
      </c>
      <c r="E59" s="152">
        <v>1</v>
      </c>
      <c r="F59" s="153"/>
      <c r="G59" s="154">
        <f t="shared" si="2"/>
        <v>0</v>
      </c>
      <c r="H59" s="155" t="s">
        <v>85</v>
      </c>
      <c r="I59" s="156" t="s">
        <v>86</v>
      </c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>
        <v>21</v>
      </c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outlineLevel="1" x14ac:dyDescent="0.2">
      <c r="A60" s="148">
        <v>43</v>
      </c>
      <c r="B60" s="149" t="s">
        <v>191</v>
      </c>
      <c r="C60" s="150" t="s">
        <v>192</v>
      </c>
      <c r="D60" s="151" t="s">
        <v>109</v>
      </c>
      <c r="E60" s="152">
        <v>1</v>
      </c>
      <c r="F60" s="153"/>
      <c r="G60" s="154">
        <f t="shared" si="2"/>
        <v>0</v>
      </c>
      <c r="H60" s="155"/>
      <c r="I60" s="156" t="s">
        <v>106</v>
      </c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>
        <v>21</v>
      </c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48">
        <v>44</v>
      </c>
      <c r="B61" s="149" t="s">
        <v>193</v>
      </c>
      <c r="C61" s="150" t="s">
        <v>194</v>
      </c>
      <c r="D61" s="151" t="s">
        <v>109</v>
      </c>
      <c r="E61" s="152">
        <v>1</v>
      </c>
      <c r="F61" s="153"/>
      <c r="G61" s="154">
        <f t="shared" si="2"/>
        <v>0</v>
      </c>
      <c r="H61" s="155" t="s">
        <v>85</v>
      </c>
      <c r="I61" s="156" t="s">
        <v>86</v>
      </c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>
        <v>21</v>
      </c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outlineLevel="1" x14ac:dyDescent="0.2">
      <c r="A62" s="148">
        <v>45</v>
      </c>
      <c r="B62" s="149" t="s">
        <v>195</v>
      </c>
      <c r="C62" s="150" t="s">
        <v>196</v>
      </c>
      <c r="D62" s="151" t="s">
        <v>109</v>
      </c>
      <c r="E62" s="152">
        <v>1</v>
      </c>
      <c r="F62" s="153"/>
      <c r="G62" s="154">
        <f t="shared" si="2"/>
        <v>0</v>
      </c>
      <c r="H62" s="155" t="s">
        <v>85</v>
      </c>
      <c r="I62" s="156" t="s">
        <v>86</v>
      </c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>
        <v>21</v>
      </c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</row>
    <row r="63" spans="1:60" outlineLevel="1" x14ac:dyDescent="0.2">
      <c r="A63" s="148">
        <v>46</v>
      </c>
      <c r="B63" s="149" t="s">
        <v>197</v>
      </c>
      <c r="C63" s="150" t="s">
        <v>198</v>
      </c>
      <c r="D63" s="151" t="s">
        <v>109</v>
      </c>
      <c r="E63" s="152">
        <v>1</v>
      </c>
      <c r="F63" s="153"/>
      <c r="G63" s="154">
        <f t="shared" si="2"/>
        <v>0</v>
      </c>
      <c r="H63" s="155" t="s">
        <v>85</v>
      </c>
      <c r="I63" s="156" t="s">
        <v>86</v>
      </c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>
        <v>21</v>
      </c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ht="12.75" customHeight="1" outlineLevel="1" x14ac:dyDescent="0.2">
      <c r="A64" s="148"/>
      <c r="B64" s="200" t="s">
        <v>199</v>
      </c>
      <c r="C64" s="200"/>
      <c r="D64" s="200"/>
      <c r="E64" s="200"/>
      <c r="F64" s="200"/>
      <c r="G64" s="200"/>
      <c r="H64" s="155"/>
      <c r="I64" s="156"/>
      <c r="J64" s="158"/>
      <c r="K64" s="158">
        <v>1</v>
      </c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ht="12.75" customHeight="1" outlineLevel="1" x14ac:dyDescent="0.2">
      <c r="A65" s="148"/>
      <c r="B65" s="200" t="s">
        <v>200</v>
      </c>
      <c r="C65" s="200"/>
      <c r="D65" s="200"/>
      <c r="E65" s="200"/>
      <c r="F65" s="200"/>
      <c r="G65" s="200"/>
      <c r="H65" s="155"/>
      <c r="I65" s="156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48">
        <v>47</v>
      </c>
      <c r="B66" s="149" t="s">
        <v>201</v>
      </c>
      <c r="C66" s="150" t="s">
        <v>202</v>
      </c>
      <c r="D66" s="151" t="s">
        <v>166</v>
      </c>
      <c r="E66" s="152">
        <v>1.4930000000000001E-2</v>
      </c>
      <c r="F66" s="153"/>
      <c r="G66" s="154">
        <f>E66*F66</f>
        <v>0</v>
      </c>
      <c r="H66" s="155" t="s">
        <v>173</v>
      </c>
      <c r="I66" s="156" t="s">
        <v>86</v>
      </c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>
        <v>21</v>
      </c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 x14ac:dyDescent="0.2">
      <c r="A67" s="148"/>
      <c r="B67" s="149"/>
      <c r="C67" s="159" t="s">
        <v>203</v>
      </c>
      <c r="D67" s="160"/>
      <c r="E67" s="161"/>
      <c r="F67" s="154"/>
      <c r="G67" s="154"/>
      <c r="H67" s="155"/>
      <c r="I67" s="156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</row>
    <row r="68" spans="1:60" outlineLevel="1" x14ac:dyDescent="0.2">
      <c r="A68" s="148"/>
      <c r="B68" s="149"/>
      <c r="C68" s="159" t="s">
        <v>204</v>
      </c>
      <c r="D68" s="160"/>
      <c r="E68" s="161"/>
      <c r="F68" s="154"/>
      <c r="G68" s="154"/>
      <c r="H68" s="155"/>
      <c r="I68" s="156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48"/>
      <c r="B69" s="149"/>
      <c r="C69" s="159" t="s">
        <v>205</v>
      </c>
      <c r="D69" s="160"/>
      <c r="E69" s="161">
        <v>1.49E-2</v>
      </c>
      <c r="F69" s="154"/>
      <c r="G69" s="154"/>
      <c r="H69" s="155"/>
      <c r="I69" s="156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 x14ac:dyDescent="0.2">
      <c r="A70" s="141" t="s">
        <v>79</v>
      </c>
      <c r="B70" s="142" t="s">
        <v>206</v>
      </c>
      <c r="C70" s="143" t="s">
        <v>207</v>
      </c>
      <c r="D70" s="144"/>
      <c r="E70" s="145"/>
      <c r="F70" s="201">
        <f>SUM(G71:G72)</f>
        <v>0</v>
      </c>
      <c r="G70" s="201"/>
      <c r="H70" s="146"/>
      <c r="I70" s="147"/>
    </row>
    <row r="71" spans="1:60" ht="12.75" customHeight="1" outlineLevel="1" x14ac:dyDescent="0.2">
      <c r="A71" s="148"/>
      <c r="B71" s="199" t="s">
        <v>208</v>
      </c>
      <c r="C71" s="199"/>
      <c r="D71" s="199"/>
      <c r="E71" s="199"/>
      <c r="F71" s="199"/>
      <c r="G71" s="199"/>
      <c r="H71" s="155"/>
      <c r="I71" s="156"/>
      <c r="J71" s="158"/>
      <c r="K71" s="158">
        <v>1</v>
      </c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 x14ac:dyDescent="0.2">
      <c r="A72" s="148">
        <v>48</v>
      </c>
      <c r="B72" s="149" t="s">
        <v>209</v>
      </c>
      <c r="C72" s="150" t="s">
        <v>210</v>
      </c>
      <c r="D72" s="151" t="s">
        <v>84</v>
      </c>
      <c r="E72" s="152">
        <v>80</v>
      </c>
      <c r="F72" s="153"/>
      <c r="G72" s="154">
        <f>E72*F72</f>
        <v>0</v>
      </c>
      <c r="H72" s="155" t="s">
        <v>173</v>
      </c>
      <c r="I72" s="156" t="s">
        <v>86</v>
      </c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>
        <v>21</v>
      </c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</row>
    <row r="73" spans="1:60" x14ac:dyDescent="0.2">
      <c r="A73" s="141" t="s">
        <v>79</v>
      </c>
      <c r="B73" s="142" t="s">
        <v>211</v>
      </c>
      <c r="C73" s="143" t="s">
        <v>212</v>
      </c>
      <c r="D73" s="144"/>
      <c r="E73" s="145"/>
      <c r="F73" s="201">
        <f>SUM(G74:G80)</f>
        <v>0</v>
      </c>
      <c r="G73" s="201"/>
      <c r="H73" s="146"/>
      <c r="I73" s="147"/>
    </row>
    <row r="74" spans="1:60" ht="12.75" customHeight="1" outlineLevel="1" x14ac:dyDescent="0.2">
      <c r="A74" s="148"/>
      <c r="B74" s="199" t="s">
        <v>213</v>
      </c>
      <c r="C74" s="199"/>
      <c r="D74" s="199"/>
      <c r="E74" s="199"/>
      <c r="F74" s="199"/>
      <c r="G74" s="199"/>
      <c r="H74" s="155"/>
      <c r="I74" s="156"/>
      <c r="J74" s="158"/>
      <c r="K74" s="158">
        <v>1</v>
      </c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</row>
    <row r="75" spans="1:60" outlineLevel="1" x14ac:dyDescent="0.2">
      <c r="A75" s="148">
        <v>49</v>
      </c>
      <c r="B75" s="149" t="s">
        <v>214</v>
      </c>
      <c r="C75" s="150" t="s">
        <v>215</v>
      </c>
      <c r="D75" s="151" t="s">
        <v>109</v>
      </c>
      <c r="E75" s="152">
        <v>5</v>
      </c>
      <c r="F75" s="153"/>
      <c r="G75" s="154">
        <f>E75*F75</f>
        <v>0</v>
      </c>
      <c r="H75" s="155" t="s">
        <v>173</v>
      </c>
      <c r="I75" s="156" t="s">
        <v>86</v>
      </c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>
        <v>21</v>
      </c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ht="12.75" customHeight="1" outlineLevel="1" x14ac:dyDescent="0.2">
      <c r="A76" s="148"/>
      <c r="B76" s="200" t="s">
        <v>216</v>
      </c>
      <c r="C76" s="200"/>
      <c r="D76" s="200"/>
      <c r="E76" s="200"/>
      <c r="F76" s="200"/>
      <c r="G76" s="200"/>
      <c r="H76" s="155"/>
      <c r="I76" s="156"/>
      <c r="J76" s="158"/>
      <c r="K76" s="158">
        <v>1</v>
      </c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8"/>
      <c r="BB76" s="158"/>
      <c r="BC76" s="158"/>
      <c r="BD76" s="158"/>
      <c r="BE76" s="158"/>
      <c r="BF76" s="158"/>
      <c r="BG76" s="158"/>
      <c r="BH76" s="158"/>
    </row>
    <row r="77" spans="1:60" outlineLevel="1" x14ac:dyDescent="0.2">
      <c r="A77" s="148">
        <v>50</v>
      </c>
      <c r="B77" s="149" t="s">
        <v>217</v>
      </c>
      <c r="C77" s="150" t="s">
        <v>218</v>
      </c>
      <c r="D77" s="151" t="s">
        <v>166</v>
      </c>
      <c r="E77" s="152">
        <v>2.5000000000000001E-4</v>
      </c>
      <c r="F77" s="153"/>
      <c r="G77" s="154">
        <f>E77*F77</f>
        <v>0</v>
      </c>
      <c r="H77" s="155" t="s">
        <v>173</v>
      </c>
      <c r="I77" s="156" t="s">
        <v>86</v>
      </c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>
        <v>21</v>
      </c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</row>
    <row r="78" spans="1:60" outlineLevel="1" x14ac:dyDescent="0.2">
      <c r="A78" s="148"/>
      <c r="B78" s="149"/>
      <c r="C78" s="159" t="s">
        <v>203</v>
      </c>
      <c r="D78" s="160"/>
      <c r="E78" s="161"/>
      <c r="F78" s="154"/>
      <c r="G78" s="154"/>
      <c r="H78" s="155"/>
      <c r="I78" s="156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outlineLevel="1" x14ac:dyDescent="0.2">
      <c r="A79" s="148"/>
      <c r="B79" s="149"/>
      <c r="C79" s="159" t="s">
        <v>219</v>
      </c>
      <c r="D79" s="160"/>
      <c r="E79" s="161"/>
      <c r="F79" s="154"/>
      <c r="G79" s="154"/>
      <c r="H79" s="155"/>
      <c r="I79" s="156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</row>
    <row r="80" spans="1:60" outlineLevel="1" x14ac:dyDescent="0.2">
      <c r="A80" s="148"/>
      <c r="B80" s="149"/>
      <c r="C80" s="159" t="s">
        <v>220</v>
      </c>
      <c r="D80" s="160"/>
      <c r="E80" s="161">
        <v>2.9999999999999997E-4</v>
      </c>
      <c r="F80" s="154"/>
      <c r="G80" s="154"/>
      <c r="H80" s="155"/>
      <c r="I80" s="156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x14ac:dyDescent="0.2">
      <c r="A81" s="141" t="s">
        <v>79</v>
      </c>
      <c r="B81" s="142" t="s">
        <v>221</v>
      </c>
      <c r="C81" s="143" t="s">
        <v>222</v>
      </c>
      <c r="D81" s="144"/>
      <c r="E81" s="145"/>
      <c r="F81" s="201">
        <f>SUM(G82:G82)</f>
        <v>0</v>
      </c>
      <c r="G81" s="201"/>
      <c r="H81" s="146"/>
      <c r="I81" s="147"/>
    </row>
    <row r="82" spans="1:60" outlineLevel="1" x14ac:dyDescent="0.2">
      <c r="A82" s="162">
        <v>51</v>
      </c>
      <c r="B82" s="163" t="s">
        <v>223</v>
      </c>
      <c r="C82" s="164" t="s">
        <v>224</v>
      </c>
      <c r="D82" s="165" t="s">
        <v>84</v>
      </c>
      <c r="E82" s="166">
        <v>262</v>
      </c>
      <c r="F82" s="167"/>
      <c r="G82" s="168">
        <f>E82*F82</f>
        <v>0</v>
      </c>
      <c r="H82" s="169"/>
      <c r="I82" s="170" t="s">
        <v>106</v>
      </c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>
        <v>21</v>
      </c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hidden="1" x14ac:dyDescent="0.2">
      <c r="C83" s="40"/>
      <c r="AK83">
        <f>SUM(AK1:AK82)</f>
        <v>0</v>
      </c>
      <c r="AL83">
        <f>SUM(AL1:AL82)</f>
        <v>0</v>
      </c>
      <c r="AN83">
        <v>15</v>
      </c>
      <c r="AO83">
        <v>21</v>
      </c>
    </row>
    <row r="84" spans="1:60" hidden="1" x14ac:dyDescent="0.2">
      <c r="A84" s="171"/>
      <c r="B84" s="172" t="s">
        <v>225</v>
      </c>
      <c r="C84" s="173"/>
      <c r="D84" s="174"/>
      <c r="E84" s="174"/>
      <c r="F84" s="174"/>
      <c r="G84" s="175">
        <f>F8+F17+F20+F23+F48+F70+F73+F81</f>
        <v>0</v>
      </c>
      <c r="AN84">
        <f>SUMIF(AM8:AM83,AN83,G8:G83)</f>
        <v>0</v>
      </c>
      <c r="AO84">
        <f>SUMIF(AM8:AM83,AO83,G8:G83)</f>
        <v>0</v>
      </c>
    </row>
  </sheetData>
  <sheetProtection sheet="1"/>
  <mergeCells count="23">
    <mergeCell ref="A1:G1"/>
    <mergeCell ref="C2:G2"/>
    <mergeCell ref="C3:G3"/>
    <mergeCell ref="C4:G4"/>
    <mergeCell ref="C7:G7"/>
    <mergeCell ref="F8:G8"/>
    <mergeCell ref="F17:G17"/>
    <mergeCell ref="F20:G20"/>
    <mergeCell ref="F23:G23"/>
    <mergeCell ref="B24:G24"/>
    <mergeCell ref="F48:G48"/>
    <mergeCell ref="B49:G49"/>
    <mergeCell ref="B50:G50"/>
    <mergeCell ref="B52:G52"/>
    <mergeCell ref="B53:G53"/>
    <mergeCell ref="B74:G74"/>
    <mergeCell ref="B76:G76"/>
    <mergeCell ref="F81:G81"/>
    <mergeCell ref="B64:G64"/>
    <mergeCell ref="B65:G65"/>
    <mergeCell ref="F70:G70"/>
    <mergeCell ref="B71:G71"/>
    <mergeCell ref="F73:G73"/>
  </mergeCells>
  <pageMargins left="0.59027777777777801" right="0.39374999999999999" top="0.59027777777777801" bottom="0.98402777777777795" header="0.51180555555555496" footer="0.51180555555555496"/>
  <pageSetup paperSize="9" firstPageNumber="0" orientation="landscape" horizontalDpi="300" verticalDpi="300"/>
  <headerFooter>
    <oddFooter>&amp;L&amp;9Zpracováno programem 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4"/>
  <sheetViews>
    <sheetView showGridLines="0" zoomScaleNormal="100" workbookViewId="0">
      <selection activeCell="F14" sqref="F14:F22"/>
    </sheetView>
  </sheetViews>
  <sheetFormatPr defaultRowHeight="12.75" outlineLevelRow="1" x14ac:dyDescent="0.2"/>
  <cols>
    <col min="1" max="1" width="4.140625"/>
    <col min="2" max="2" width="14.140625" style="18"/>
    <col min="3" max="3" width="62.85546875" style="18"/>
    <col min="4" max="4" width="4.42578125"/>
    <col min="5" max="5" width="10.42578125"/>
    <col min="6" max="6" width="9.7109375"/>
    <col min="7" max="7" width="12.5703125"/>
    <col min="8" max="9" width="8.5703125"/>
    <col min="10" max="18" width="0" hidden="1"/>
    <col min="19" max="28" width="8.5703125"/>
    <col min="29" max="41" width="0" hidden="1"/>
    <col min="42" max="1025" width="8.5703125"/>
  </cols>
  <sheetData>
    <row r="1" spans="1:60" ht="15.75" x14ac:dyDescent="0.2">
      <c r="A1" s="194" t="s">
        <v>74</v>
      </c>
      <c r="B1" s="194"/>
      <c r="C1" s="194"/>
      <c r="D1" s="194"/>
      <c r="E1" s="194"/>
      <c r="F1" s="194"/>
      <c r="G1" s="194"/>
      <c r="H1" s="78"/>
      <c r="I1" s="78"/>
      <c r="J1" s="78"/>
    </row>
    <row r="2" spans="1:60" ht="13.5" customHeight="1" x14ac:dyDescent="0.2">
      <c r="A2" s="80" t="s">
        <v>46</v>
      </c>
      <c r="B2" s="81" t="s">
        <v>15</v>
      </c>
      <c r="C2" s="203" t="s">
        <v>16</v>
      </c>
      <c r="D2" s="203"/>
      <c r="E2" s="203"/>
      <c r="F2" s="203"/>
      <c r="G2" s="203"/>
      <c r="H2" s="78"/>
      <c r="I2" s="78"/>
      <c r="J2" s="78"/>
    </row>
    <row r="3" spans="1:60" ht="12.75" customHeight="1" x14ac:dyDescent="0.2">
      <c r="A3" s="82" t="s">
        <v>47</v>
      </c>
      <c r="B3" s="83" t="s">
        <v>34</v>
      </c>
      <c r="C3" s="204" t="s">
        <v>35</v>
      </c>
      <c r="D3" s="204"/>
      <c r="E3" s="204"/>
      <c r="F3" s="204"/>
      <c r="G3" s="204"/>
      <c r="H3" s="78"/>
      <c r="I3" s="78"/>
      <c r="J3" s="78"/>
    </row>
    <row r="4" spans="1:60" ht="13.5" customHeight="1" x14ac:dyDescent="0.2">
      <c r="A4" s="126" t="s">
        <v>48</v>
      </c>
      <c r="B4" s="127" t="s">
        <v>71</v>
      </c>
      <c r="C4" s="205" t="s">
        <v>72</v>
      </c>
      <c r="D4" s="205"/>
      <c r="E4" s="205"/>
      <c r="F4" s="205"/>
      <c r="G4" s="205"/>
      <c r="H4" s="78"/>
      <c r="I4" s="78"/>
      <c r="J4" s="78"/>
    </row>
    <row r="5" spans="1:60" x14ac:dyDescent="0.2">
      <c r="A5" s="78"/>
      <c r="B5" s="86"/>
      <c r="C5" s="87"/>
      <c r="D5" s="88"/>
      <c r="E5" s="78"/>
      <c r="F5" s="78"/>
      <c r="G5" s="78"/>
      <c r="H5" s="78"/>
      <c r="I5" s="78"/>
      <c r="J5" s="78"/>
    </row>
    <row r="6" spans="1:60" ht="25.5" x14ac:dyDescent="0.2">
      <c r="A6" s="128" t="s">
        <v>49</v>
      </c>
      <c r="B6" s="129" t="s">
        <v>50</v>
      </c>
      <c r="C6" s="130" t="s">
        <v>51</v>
      </c>
      <c r="D6" s="131" t="s">
        <v>52</v>
      </c>
      <c r="E6" s="132" t="s">
        <v>53</v>
      </c>
      <c r="F6" s="133" t="s">
        <v>54</v>
      </c>
      <c r="G6" s="134" t="s">
        <v>55</v>
      </c>
      <c r="H6" s="135" t="s">
        <v>75</v>
      </c>
      <c r="I6" s="136" t="s">
        <v>76</v>
      </c>
      <c r="J6" s="78"/>
    </row>
    <row r="7" spans="1:60" ht="12.75" customHeight="1" x14ac:dyDescent="0.2">
      <c r="A7" s="137"/>
      <c r="B7" s="138" t="s">
        <v>77</v>
      </c>
      <c r="C7" s="206" t="s">
        <v>78</v>
      </c>
      <c r="D7" s="206"/>
      <c r="E7" s="206"/>
      <c r="F7" s="206"/>
      <c r="G7" s="206"/>
      <c r="H7" s="139"/>
      <c r="I7" s="140"/>
      <c r="J7" s="78"/>
    </row>
    <row r="8" spans="1:60" x14ac:dyDescent="0.2">
      <c r="A8" s="141" t="s">
        <v>79</v>
      </c>
      <c r="B8" s="142" t="s">
        <v>226</v>
      </c>
      <c r="C8" s="143" t="s">
        <v>227</v>
      </c>
      <c r="D8" s="176"/>
      <c r="E8" s="145"/>
      <c r="F8" s="202">
        <f>SUM(G9:G9)</f>
        <v>0</v>
      </c>
      <c r="G8" s="202"/>
      <c r="H8" s="146"/>
      <c r="I8" s="147"/>
      <c r="J8" s="78"/>
    </row>
    <row r="9" spans="1:60" outlineLevel="1" x14ac:dyDescent="0.2">
      <c r="A9" s="148">
        <v>1</v>
      </c>
      <c r="B9" s="149" t="s">
        <v>228</v>
      </c>
      <c r="C9" s="150" t="s">
        <v>229</v>
      </c>
      <c r="D9" s="177" t="s">
        <v>184</v>
      </c>
      <c r="E9" s="152">
        <v>8</v>
      </c>
      <c r="F9" s="153"/>
      <c r="G9" s="154">
        <f>E9*F9</f>
        <v>0</v>
      </c>
      <c r="H9" s="155"/>
      <c r="I9" s="156" t="s">
        <v>106</v>
      </c>
      <c r="J9" s="157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>
        <v>21</v>
      </c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x14ac:dyDescent="0.2">
      <c r="A10" s="141" t="s">
        <v>79</v>
      </c>
      <c r="B10" s="142" t="s">
        <v>101</v>
      </c>
      <c r="C10" s="143" t="s">
        <v>102</v>
      </c>
      <c r="D10" s="176"/>
      <c r="E10" s="145"/>
      <c r="F10" s="201">
        <f>SUM(G11:G12)</f>
        <v>0</v>
      </c>
      <c r="G10" s="201"/>
      <c r="H10" s="146"/>
      <c r="I10" s="147"/>
      <c r="J10" s="78"/>
    </row>
    <row r="11" spans="1:60" outlineLevel="1" x14ac:dyDescent="0.2">
      <c r="A11" s="148">
        <v>2</v>
      </c>
      <c r="B11" s="149" t="s">
        <v>103</v>
      </c>
      <c r="C11" s="150" t="s">
        <v>230</v>
      </c>
      <c r="D11" s="177" t="s">
        <v>105</v>
      </c>
      <c r="E11" s="152">
        <v>1</v>
      </c>
      <c r="F11" s="153"/>
      <c r="G11" s="154">
        <f>E11*F11</f>
        <v>0</v>
      </c>
      <c r="H11" s="155"/>
      <c r="I11" s="156" t="s">
        <v>106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>
        <v>21</v>
      </c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48">
        <v>3</v>
      </c>
      <c r="B12" s="149" t="s">
        <v>231</v>
      </c>
      <c r="C12" s="150" t="s">
        <v>232</v>
      </c>
      <c r="D12" s="177" t="s">
        <v>109</v>
      </c>
      <c r="E12" s="152">
        <v>1</v>
      </c>
      <c r="F12" s="153"/>
      <c r="G12" s="154">
        <f>E12*F12</f>
        <v>0</v>
      </c>
      <c r="H12" s="155"/>
      <c r="I12" s="156" t="s">
        <v>106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>
        <v>21</v>
      </c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x14ac:dyDescent="0.2">
      <c r="A13" s="141" t="s">
        <v>79</v>
      </c>
      <c r="B13" s="142" t="s">
        <v>233</v>
      </c>
      <c r="C13" s="143" t="s">
        <v>234</v>
      </c>
      <c r="D13" s="176"/>
      <c r="E13" s="145"/>
      <c r="F13" s="201">
        <f>SUM(G14:G22)</f>
        <v>0</v>
      </c>
      <c r="G13" s="201"/>
      <c r="H13" s="146"/>
      <c r="I13" s="147"/>
      <c r="J13" s="78"/>
    </row>
    <row r="14" spans="1:60" outlineLevel="1" x14ac:dyDescent="0.2">
      <c r="A14" s="148">
        <v>4</v>
      </c>
      <c r="B14" s="149" t="s">
        <v>235</v>
      </c>
      <c r="C14" s="150" t="s">
        <v>236</v>
      </c>
      <c r="D14" s="177" t="s">
        <v>181</v>
      </c>
      <c r="E14" s="152">
        <v>8</v>
      </c>
      <c r="F14" s="153"/>
      <c r="G14" s="154">
        <f t="shared" ref="G14:G22" si="0">E14*F14</f>
        <v>0</v>
      </c>
      <c r="H14" s="155"/>
      <c r="I14" s="156" t="s">
        <v>106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>
        <v>21</v>
      </c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48">
        <v>5</v>
      </c>
      <c r="B15" s="149" t="s">
        <v>237</v>
      </c>
      <c r="C15" s="150" t="s">
        <v>238</v>
      </c>
      <c r="D15" s="177" t="s">
        <v>109</v>
      </c>
      <c r="E15" s="152">
        <v>1</v>
      </c>
      <c r="F15" s="153"/>
      <c r="G15" s="154">
        <f t="shared" si="0"/>
        <v>0</v>
      </c>
      <c r="H15" s="155"/>
      <c r="I15" s="156" t="s">
        <v>106</v>
      </c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>
        <v>21</v>
      </c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48">
        <v>6</v>
      </c>
      <c r="B16" s="149" t="s">
        <v>239</v>
      </c>
      <c r="C16" s="150" t="s">
        <v>240</v>
      </c>
      <c r="D16" s="177" t="s">
        <v>109</v>
      </c>
      <c r="E16" s="152">
        <v>1</v>
      </c>
      <c r="F16" s="153"/>
      <c r="G16" s="154">
        <f t="shared" si="0"/>
        <v>0</v>
      </c>
      <c r="H16" s="155"/>
      <c r="I16" s="156" t="s">
        <v>106</v>
      </c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>
        <v>21</v>
      </c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48">
        <v>7</v>
      </c>
      <c r="B17" s="149" t="s">
        <v>241</v>
      </c>
      <c r="C17" s="150" t="s">
        <v>242</v>
      </c>
      <c r="D17" s="177" t="s">
        <v>109</v>
      </c>
      <c r="E17" s="152">
        <v>1</v>
      </c>
      <c r="F17" s="153"/>
      <c r="G17" s="154">
        <f t="shared" si="0"/>
        <v>0</v>
      </c>
      <c r="H17" s="155"/>
      <c r="I17" s="156" t="s">
        <v>106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>
        <v>21</v>
      </c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ht="22.5" outlineLevel="1" x14ac:dyDescent="0.2">
      <c r="A18" s="148">
        <v>8</v>
      </c>
      <c r="B18" s="149" t="s">
        <v>243</v>
      </c>
      <c r="C18" s="150" t="s">
        <v>244</v>
      </c>
      <c r="D18" s="177" t="s">
        <v>109</v>
      </c>
      <c r="E18" s="152">
        <v>1</v>
      </c>
      <c r="F18" s="153"/>
      <c r="G18" s="154">
        <f t="shared" si="0"/>
        <v>0</v>
      </c>
      <c r="H18" s="155" t="s">
        <v>85</v>
      </c>
      <c r="I18" s="156" t="s">
        <v>86</v>
      </c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>
        <v>21</v>
      </c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48">
        <v>9</v>
      </c>
      <c r="B19" s="149" t="s">
        <v>245</v>
      </c>
      <c r="C19" s="150" t="s">
        <v>246</v>
      </c>
      <c r="D19" s="177" t="s">
        <v>109</v>
      </c>
      <c r="E19" s="152">
        <v>1</v>
      </c>
      <c r="F19" s="153"/>
      <c r="G19" s="154">
        <f t="shared" si="0"/>
        <v>0</v>
      </c>
      <c r="H19" s="155"/>
      <c r="I19" s="156" t="s">
        <v>106</v>
      </c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>
        <v>21</v>
      </c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48">
        <v>10</v>
      </c>
      <c r="B20" s="149" t="s">
        <v>247</v>
      </c>
      <c r="C20" s="150" t="s">
        <v>248</v>
      </c>
      <c r="D20" s="177" t="s">
        <v>109</v>
      </c>
      <c r="E20" s="152">
        <v>2</v>
      </c>
      <c r="F20" s="153"/>
      <c r="G20" s="154">
        <f t="shared" si="0"/>
        <v>0</v>
      </c>
      <c r="H20" s="155" t="s">
        <v>85</v>
      </c>
      <c r="I20" s="156" t="s">
        <v>86</v>
      </c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>
        <v>21</v>
      </c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48">
        <v>11</v>
      </c>
      <c r="B21" s="149" t="s">
        <v>249</v>
      </c>
      <c r="C21" s="150" t="s">
        <v>250</v>
      </c>
      <c r="D21" s="177" t="s">
        <v>109</v>
      </c>
      <c r="E21" s="152">
        <v>1</v>
      </c>
      <c r="F21" s="153"/>
      <c r="G21" s="154">
        <f t="shared" si="0"/>
        <v>0</v>
      </c>
      <c r="H21" s="155" t="s">
        <v>85</v>
      </c>
      <c r="I21" s="156" t="s">
        <v>86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>
        <v>21</v>
      </c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62">
        <v>12</v>
      </c>
      <c r="B22" s="163" t="s">
        <v>251</v>
      </c>
      <c r="C22" s="164" t="s">
        <v>252</v>
      </c>
      <c r="D22" s="178" t="s">
        <v>109</v>
      </c>
      <c r="E22" s="166">
        <v>2</v>
      </c>
      <c r="F22" s="167"/>
      <c r="G22" s="168">
        <f t="shared" si="0"/>
        <v>0</v>
      </c>
      <c r="H22" s="169"/>
      <c r="I22" s="170" t="s">
        <v>106</v>
      </c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>
        <v>21</v>
      </c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ht="12.75" hidden="1" customHeight="1" x14ac:dyDescent="0.2">
      <c r="A23" s="78"/>
      <c r="B23" s="86"/>
      <c r="C23" s="179"/>
      <c r="D23" s="78"/>
      <c r="E23" s="78"/>
      <c r="F23" s="78"/>
      <c r="G23" s="78"/>
      <c r="H23" s="78"/>
      <c r="I23" s="78"/>
      <c r="J23" s="78"/>
      <c r="AK23">
        <f>SUM(AK1:AK22)</f>
        <v>0</v>
      </c>
      <c r="AL23">
        <f>SUM(AL1:AL22)</f>
        <v>0</v>
      </c>
      <c r="AN23">
        <v>15</v>
      </c>
      <c r="AO23">
        <v>21</v>
      </c>
    </row>
    <row r="24" spans="1:60" ht="12.75" hidden="1" customHeight="1" x14ac:dyDescent="0.2">
      <c r="A24" s="180"/>
      <c r="B24" s="181" t="s">
        <v>225</v>
      </c>
      <c r="C24" s="182"/>
      <c r="D24" s="183"/>
      <c r="E24" s="183"/>
      <c r="F24" s="183"/>
      <c r="G24" s="184">
        <f>F8+F10+F13</f>
        <v>0</v>
      </c>
      <c r="H24" s="78"/>
      <c r="I24" s="78"/>
      <c r="J24" s="78"/>
      <c r="AN24">
        <f>SUMIF(AM8:AM23,AN23,G8:G23)</f>
        <v>0</v>
      </c>
      <c r="AO24">
        <f>SUMIF(AM8:AM23,AO23,G8:G23)</f>
        <v>0</v>
      </c>
    </row>
  </sheetData>
  <sheetProtection sheet="1"/>
  <mergeCells count="8">
    <mergeCell ref="F8:G8"/>
    <mergeCell ref="F10:G10"/>
    <mergeCell ref="F13:G13"/>
    <mergeCell ref="A1:G1"/>
    <mergeCell ref="C2:G2"/>
    <mergeCell ref="C3:G3"/>
    <mergeCell ref="C4:G4"/>
    <mergeCell ref="C7:G7"/>
  </mergeCells>
  <pageMargins left="0.59027777777777801" right="0.39374999999999999" top="0.59027777777777801" bottom="0.98402777777777795" header="0.51180555555555496" footer="0.51180555555555496"/>
  <pageSetup paperSize="9" firstPageNumber="0" orientation="landscape" horizontalDpi="300" verticalDpi="300"/>
  <headerFooter>
    <oddFooter>&amp;L&amp;9Zpracováno programem BUILDpower S,  © RTS, a.s.&amp;R&amp;"Arial,obyčejné"Strana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cols>
    <col min="1" max="1025" width="11.5703125"/>
  </cols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21</vt:i4>
      </vt:variant>
    </vt:vector>
  </HeadingPairs>
  <TitlesOfParts>
    <vt:vector size="29" baseType="lpstr">
      <vt:lpstr>Uchazeč</vt:lpstr>
      <vt:lpstr>Stavba</vt:lpstr>
      <vt:lpstr>VzorObjekt</vt:lpstr>
      <vt:lpstr>VzorPolozky</vt:lpstr>
      <vt:lpstr>Rekapitulace Objekt 100</vt:lpstr>
      <vt:lpstr>100 1000 Pol</vt:lpstr>
      <vt:lpstr>100 1001 Pol</vt:lpstr>
      <vt:lpstr>List8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'100 1000 Pol'!Oblast_tisku</vt:lpstr>
      <vt:lpstr>'100 1001 Pol'!Oblast_tisku</vt:lpstr>
      <vt:lpstr>'Rekapitulace Objekt 100'!Oblast_tisku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  <vt:lpstr>Stavba!Z_0AEBBD8E_C796_45A2_B4B1_3E6FBD55C385_.wvu.Cols</vt:lpstr>
      <vt:lpstr>Stavba!Z_0AEBBD8E_C796_45A2_B4B1_3E6FBD55C385_.wvu.PrintArea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Pavla</cp:lastModifiedBy>
  <cp:revision>1</cp:revision>
  <cp:lastPrinted>2012-06-29T07:38:16Z</cp:lastPrinted>
  <dcterms:created xsi:type="dcterms:W3CDTF">2009-04-08T07:15:50Z</dcterms:created>
  <dcterms:modified xsi:type="dcterms:W3CDTF">2018-08-27T07:28:09Z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