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jetek\Desktop\2018\VZ - Masaryk. 25 fasáda, zateplení\Masarykovo nám. 25\Zadávací dokumentace\Fasáda\Podklady VZ\"/>
    </mc:Choice>
  </mc:AlternateContent>
  <bookViews>
    <workbookView xWindow="0" yWindow="0" windowWidth="25200" windowHeight="119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45" i="1" l="1"/>
  <c r="F44" i="1"/>
  <c r="F43" i="1"/>
  <c r="F42" i="1"/>
  <c r="F40" i="1" s="1"/>
  <c r="F41" i="1"/>
  <c r="F39" i="1"/>
  <c r="F38" i="1"/>
  <c r="F36" i="1"/>
  <c r="F35" i="1"/>
  <c r="F34" i="1"/>
  <c r="F33" i="1"/>
  <c r="F32" i="1"/>
  <c r="F31" i="1"/>
  <c r="F30" i="1"/>
  <c r="F29" i="1"/>
  <c r="F28" i="1"/>
  <c r="F26" i="1"/>
  <c r="F25" i="1"/>
  <c r="F24" i="1"/>
  <c r="F23" i="1"/>
  <c r="F22" i="1"/>
  <c r="F20" i="1"/>
  <c r="F19" i="1"/>
  <c r="F18" i="1"/>
  <c r="F17" i="1"/>
  <c r="F16" i="1"/>
  <c r="F14" i="1"/>
  <c r="F13" i="1"/>
  <c r="F12" i="1"/>
  <c r="F11" i="1"/>
  <c r="F10" i="1"/>
  <c r="F9" i="1"/>
  <c r="F8" i="1"/>
  <c r="F7" i="1"/>
  <c r="F6" i="1"/>
  <c r="F5" i="1"/>
  <c r="F4" i="1"/>
  <c r="F21" i="1" l="1"/>
  <c r="F15" i="1"/>
  <c r="F27" i="1"/>
  <c r="F48" i="1" s="1"/>
  <c r="E53" i="1" s="1"/>
  <c r="E61" i="1" s="1"/>
  <c r="E63" i="1" s="1"/>
  <c r="E65" i="1" s="1"/>
  <c r="E67" i="1" s="1"/>
  <c r="F37" i="1"/>
</calcChain>
</file>

<file path=xl/sharedStrings.xml><?xml version="1.0" encoding="utf-8"?>
<sst xmlns="http://schemas.openxmlformats.org/spreadsheetml/2006/main" count="191" uniqueCount="112">
  <si>
    <r>
      <rPr>
        <b/>
        <sz val="10"/>
        <rFont val="Arial"/>
      </rPr>
      <t>Položkový rozpočet na opravu fasády domu Masarykovo náměstí č.p.25 Bělá pod Bezdězem</t>
    </r>
  </si>
  <si>
    <r>
      <rPr>
        <b/>
        <sz val="11"/>
        <rFont val="Arial"/>
      </rPr>
      <t>Kód</t>
    </r>
  </si>
  <si>
    <r>
      <rPr>
        <sz val="9"/>
        <rFont val="Arial"/>
      </rPr>
      <t>622427441VD</t>
    </r>
  </si>
  <si>
    <r>
      <rPr>
        <sz val="9"/>
        <rFont val="Arial"/>
      </rPr>
      <t>622427442VD</t>
    </r>
  </si>
  <si>
    <r>
      <rPr>
        <sz val="9"/>
        <rFont val="Arial"/>
      </rPr>
      <t>620991121R00</t>
    </r>
  </si>
  <si>
    <r>
      <rPr>
        <sz val="9"/>
        <rFont val="Arial"/>
      </rPr>
      <t>622422112VD</t>
    </r>
  </si>
  <si>
    <r>
      <rPr>
        <sz val="9"/>
        <rFont val="Arial"/>
      </rPr>
      <t>622461119VD</t>
    </r>
  </si>
  <si>
    <r>
      <rPr>
        <sz val="9"/>
        <rFont val="Arial"/>
      </rPr>
      <t>621451110VD</t>
    </r>
  </si>
  <si>
    <r>
      <rPr>
        <sz val="9"/>
        <rFont val="Arial"/>
      </rPr>
      <t>622461120VD</t>
    </r>
  </si>
  <si>
    <r>
      <rPr>
        <sz val="9"/>
        <rFont val="Arial"/>
      </rPr>
      <t>999281211R00</t>
    </r>
  </si>
  <si>
    <r>
      <rPr>
        <sz val="9"/>
        <rFont val="Arial"/>
      </rPr>
      <t>764510280RT2</t>
    </r>
  </si>
  <si>
    <r>
      <rPr>
        <sz val="9"/>
        <rFont val="Arial"/>
      </rPr>
      <t>764321860R00</t>
    </r>
  </si>
  <si>
    <r>
      <rPr>
        <sz val="9"/>
        <rFont val="Arial"/>
      </rPr>
      <t>998764202R00</t>
    </r>
  </si>
  <si>
    <r>
      <rPr>
        <sz val="9"/>
        <rFont val="Arial"/>
      </rPr>
      <t>767658918VD</t>
    </r>
  </si>
  <si>
    <r>
      <rPr>
        <sz val="9"/>
        <rFont val="Arial"/>
      </rPr>
      <t>767658917VD</t>
    </r>
  </si>
  <si>
    <r>
      <rPr>
        <sz val="9"/>
        <rFont val="Arial"/>
      </rPr>
      <t>767658916VD</t>
    </r>
  </si>
  <si>
    <r>
      <rPr>
        <sz val="9"/>
        <rFont val="Arial"/>
      </rPr>
      <t>998767102ROO</t>
    </r>
  </si>
  <si>
    <r>
      <rPr>
        <sz val="9"/>
        <rFont val="Arial"/>
      </rPr>
      <t>941941041R00</t>
    </r>
  </si>
  <si>
    <r>
      <rPr>
        <sz val="9"/>
        <rFont val="Arial"/>
      </rPr>
      <t>941941291R00</t>
    </r>
  </si>
  <si>
    <r>
      <rPr>
        <sz val="9"/>
        <rFont val="Arial"/>
      </rPr>
      <t>941941841R00</t>
    </r>
  </si>
  <si>
    <r>
      <rPr>
        <sz val="9"/>
        <rFont val="Arial"/>
      </rPr>
      <t>998009101R00</t>
    </r>
  </si>
  <si>
    <r>
      <rPr>
        <sz val="9"/>
        <rFont val="Arial"/>
      </rPr>
      <t>941955002R00</t>
    </r>
  </si>
  <si>
    <r>
      <rPr>
        <sz val="9"/>
        <rFont val="Arial"/>
      </rPr>
      <t>944944011R00</t>
    </r>
  </si>
  <si>
    <r>
      <rPr>
        <sz val="9"/>
        <rFont val="Arial"/>
      </rPr>
      <t>944944031R00</t>
    </r>
  </si>
  <si>
    <r>
      <rPr>
        <sz val="9"/>
        <rFont val="Arial"/>
      </rPr>
      <t>Restaurátorská oprava sochy žena s dítětem včetně podstavce</t>
    </r>
  </si>
  <si>
    <r>
      <rPr>
        <sz val="9"/>
        <rFont val="Arial"/>
      </rPr>
      <t>Zakrývání výplní vnějších otvorů z lešení</t>
    </r>
  </si>
  <si>
    <r>
      <rPr>
        <sz val="9"/>
        <rFont val="Arial"/>
      </rPr>
      <t>Doplnění vnějších omítek jádrovou maltou do 40%</t>
    </r>
  </si>
  <si>
    <r>
      <rPr>
        <sz val="9"/>
        <rFont val="Arial"/>
      </rPr>
      <t>Oprava vnějších omítek režných 100%</t>
    </r>
  </si>
  <si>
    <r>
      <rPr>
        <sz val="9"/>
        <rFont val="Arial"/>
      </rPr>
      <t>Oprava vnějších podhledů omítek režných 100%</t>
    </r>
  </si>
  <si>
    <r>
      <rPr>
        <sz val="9"/>
        <rFont val="Arial"/>
      </rPr>
      <t>Přesun hmot, opravy vněj. plášťů výšky do 25 m</t>
    </r>
  </si>
  <si>
    <r>
      <rPr>
        <sz val="9"/>
        <rFont val="Arial"/>
      </rPr>
      <t>Oplechování parapetů Cu , rš 600 mm</t>
    </r>
  </si>
  <si>
    <r>
      <rPr>
        <sz val="9"/>
        <rFont val="Arial"/>
      </rPr>
      <t>Oplechování Cu říms rš 1000 mm</t>
    </r>
  </si>
  <si>
    <r>
      <rPr>
        <sz val="9"/>
        <rFont val="Arial"/>
      </rPr>
      <t>Demontáž oplechování říms, rš 1000 mm, do 30°</t>
    </r>
  </si>
  <si>
    <r>
      <rPr>
        <sz val="9"/>
        <rFont val="Arial"/>
      </rPr>
      <t>Přesun hmot pro klempířské konstr., výšky do 12 m</t>
    </r>
  </si>
  <si>
    <r>
      <rPr>
        <sz val="9"/>
        <rFont val="Arial"/>
      </rPr>
      <t>Repase očištění a nátěr ocel. madel</t>
    </r>
  </si>
  <si>
    <r>
      <rPr>
        <sz val="9"/>
        <rFont val="Arial"/>
      </rPr>
      <t>Repase očištění a nátěr ocel. zábradlí</t>
    </r>
  </si>
  <si>
    <r>
      <rPr>
        <sz val="9"/>
        <rFont val="Arial"/>
      </rPr>
      <t>Repase očištění a nátěr ocel. stožáru</t>
    </r>
  </si>
  <si>
    <r>
      <rPr>
        <sz val="9"/>
        <rFont val="Arial"/>
      </rPr>
      <t>Přesun hmot pro zámečnické konstr., výšky do 12 m</t>
    </r>
  </si>
  <si>
    <r>
      <rPr>
        <sz val="9"/>
        <rFont val="Arial"/>
      </rPr>
      <t>Montáž lešení leh.řad.s podlahami,š. 1,2 m, H 10 m</t>
    </r>
  </si>
  <si>
    <r>
      <rPr>
        <sz val="9"/>
        <rFont val="Arial"/>
      </rPr>
      <t>Příplatek za každý měsíc použití lešení k pol.1041 3x</t>
    </r>
  </si>
  <si>
    <r>
      <rPr>
        <sz val="9"/>
        <rFont val="Arial"/>
      </rPr>
      <t>Demontáž lešení leh.řad.s podlahami,š. 1,2 m,H 10 m</t>
    </r>
  </si>
  <si>
    <r>
      <rPr>
        <sz val="9"/>
        <rFont val="Arial"/>
      </rPr>
      <t>Přesun hmot lešení samostatně budovaného</t>
    </r>
  </si>
  <si>
    <r>
      <rPr>
        <sz val="9"/>
        <rFont val="Arial"/>
      </rPr>
      <t>Lešení lehké pomocné, výška podlahy do 1,9 m</t>
    </r>
  </si>
  <si>
    <r>
      <rPr>
        <sz val="9"/>
        <rFont val="Arial"/>
      </rPr>
      <t>Montáž ochranné sítě z umělých vláken</t>
    </r>
  </si>
  <si>
    <r>
      <rPr>
        <sz val="9"/>
        <rFont val="Arial"/>
      </rPr>
      <t>Příplatek za každý měsíc použití sítí k pol. 4011</t>
    </r>
  </si>
  <si>
    <r>
      <rPr>
        <sz val="9"/>
        <rFont val="Arial"/>
      </rPr>
      <t>m2</t>
    </r>
  </si>
  <si>
    <r>
      <rPr>
        <sz val="9"/>
        <rFont val="Arial"/>
      </rPr>
      <t>soub*</t>
    </r>
  </si>
  <si>
    <r>
      <rPr>
        <sz val="9"/>
        <rFont val="Arial"/>
      </rPr>
      <t>t</t>
    </r>
  </si>
  <si>
    <r>
      <rPr>
        <sz val="9"/>
        <rFont val="Arial"/>
      </rPr>
      <t>m</t>
    </r>
  </si>
  <si>
    <r>
      <rPr>
        <sz val="9"/>
        <rFont val="Arial"/>
      </rPr>
      <t>%</t>
    </r>
  </si>
  <si>
    <r>
      <rPr>
        <sz val="9"/>
        <rFont val="Arial"/>
      </rPr>
      <t>kus</t>
    </r>
  </si>
  <si>
    <r>
      <rPr>
        <sz val="9"/>
        <rFont val="Arial"/>
      </rPr>
      <t>ks</t>
    </r>
  </si>
  <si>
    <r>
      <rPr>
        <sz val="9"/>
        <rFont val="Arial"/>
      </rPr>
      <t>944945013VD</t>
    </r>
  </si>
  <si>
    <r>
      <rPr>
        <sz val="9"/>
        <rFont val="Arial"/>
      </rPr>
      <t>978015242VD</t>
    </r>
  </si>
  <si>
    <r>
      <rPr>
        <sz val="9"/>
        <rFont val="Arial"/>
      </rPr>
      <t>978036192VD</t>
    </r>
  </si>
  <si>
    <r>
      <rPr>
        <sz val="9"/>
        <rFont val="Arial"/>
      </rPr>
      <t>979082111 ROO</t>
    </r>
  </si>
  <si>
    <r>
      <rPr>
        <sz val="9"/>
        <rFont val="Arial"/>
      </rPr>
      <t>979087112R00</t>
    </r>
  </si>
  <si>
    <r>
      <rPr>
        <sz val="9"/>
        <rFont val="Arial"/>
      </rPr>
      <t>979082213R00</t>
    </r>
  </si>
  <si>
    <r>
      <rPr>
        <sz val="9"/>
        <rFont val="Arial"/>
      </rPr>
      <t>979082219R00</t>
    </r>
  </si>
  <si>
    <r>
      <rPr>
        <sz val="9"/>
        <rFont val="Arial"/>
      </rPr>
      <t>979999997R00</t>
    </r>
  </si>
  <si>
    <r>
      <rPr>
        <sz val="9"/>
        <rFont val="Arial"/>
      </rPr>
      <t>Součet</t>
    </r>
  </si>
  <si>
    <t>629995101VD</t>
  </si>
  <si>
    <t>76422126OR00</t>
  </si>
  <si>
    <t>3192O1317R00</t>
  </si>
  <si>
    <t xml:space="preserve">    Mechanické očištění vnějších ploch,oškrábání a omytí</t>
  </si>
  <si>
    <t xml:space="preserve"> </t>
  </si>
  <si>
    <t xml:space="preserve"> 767658915VD</t>
  </si>
  <si>
    <t>Repase kovových mříží včetně doplnění .očištění, nátěry</t>
  </si>
  <si>
    <t xml:space="preserve">Konstrukce doplftkové stavební (zámečnické) </t>
  </si>
  <si>
    <t>764410880R00</t>
  </si>
  <si>
    <t xml:space="preserve">Konstrukce klempířské </t>
  </si>
  <si>
    <t>Demontáž oplechování parapetů,rš od 400 do 600 mm</t>
  </si>
  <si>
    <t>m</t>
  </si>
  <si>
    <t>Oprava kam.prvků fasády, očištění,zpevnění, doplnění.hydrofobizace m2</t>
  </si>
  <si>
    <t xml:space="preserve">   m2</t>
  </si>
  <si>
    <t>Doplnění vnějšich podhledů jádrovou maltou do 40%</t>
  </si>
  <si>
    <t xml:space="preserve">    Vyrovnáni a vysprvení zdivá pod klempířské konstrukce maltou                                                                m2</t>
  </si>
  <si>
    <t>944944081R00</t>
  </si>
  <si>
    <t xml:space="preserve">   Demontáž ochranné sítě z umělých vláken</t>
  </si>
  <si>
    <t xml:space="preserve">      m2</t>
  </si>
  <si>
    <t xml:space="preserve">   Ochranné krytí lešení vstup</t>
  </si>
  <si>
    <t xml:space="preserve">      ks</t>
  </si>
  <si>
    <t xml:space="preserve">   Prorážení otvorů a ostatní bourací práce</t>
  </si>
  <si>
    <t xml:space="preserve">   Otlučení omítek vnějších do 40 %</t>
  </si>
  <si>
    <t xml:space="preserve">   Otlučení omítek vnějších podhledů do 40 %</t>
  </si>
  <si>
    <t xml:space="preserve">   Přesuny sutí</t>
  </si>
  <si>
    <t xml:space="preserve">   Úprava povrchů vnější </t>
  </si>
  <si>
    <t>Lešení a stavební výtahy</t>
  </si>
  <si>
    <t>S</t>
  </si>
  <si>
    <t xml:space="preserve">   Vnitrostaveništní doprava suti do 10 m</t>
  </si>
  <si>
    <t xml:space="preserve">   Poplatek za skládku, čistá suť</t>
  </si>
  <si>
    <t xml:space="preserve">   Vodorobná doprava suti po suchu za další 1 km</t>
  </si>
  <si>
    <t xml:space="preserve">   Nakládání suti na dopravní prostředek</t>
  </si>
  <si>
    <t xml:space="preserve">   Příplatek za dopravu suti po povrchu za další 1 km 20x</t>
  </si>
  <si>
    <t xml:space="preserve">     t</t>
  </si>
  <si>
    <t>-</t>
  </si>
  <si>
    <t>Rozpočet na opravu fasády domu Masarykovo náměstí č.p. 25 Bělá pod Bezdězem</t>
  </si>
  <si>
    <t>Položkový rozpočet prací</t>
  </si>
  <si>
    <t xml:space="preserve">Mimostaveništní doprava </t>
  </si>
  <si>
    <t>Zařízení staveniště</t>
  </si>
  <si>
    <t>Ostatní náklady</t>
  </si>
  <si>
    <t>Součet</t>
  </si>
  <si>
    <t>DPH</t>
  </si>
  <si>
    <t xml:space="preserve">Součet </t>
  </si>
  <si>
    <t>Cena celkem s PDH</t>
  </si>
  <si>
    <t>V rozpočtu je navrženo přetažení fasády vrchní režné vrstvy na 100%</t>
  </si>
  <si>
    <t>%</t>
  </si>
  <si>
    <t>Zkrácený popis</t>
  </si>
  <si>
    <t xml:space="preserve">  M.j.</t>
  </si>
  <si>
    <t>Množství</t>
  </si>
  <si>
    <t>Jednotková cena (Kč)</t>
  </si>
  <si>
    <t>Náklady celkem (Kč)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</si>
</sst>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b/>
      <sz val="10"/>
      <name val="Arial"/>
    </font>
    <font>
      <b/>
      <sz val="11"/>
      <name val="Arial"/>
    </font>
    <font>
      <sz val="9"/>
      <name val="Arial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 applyAlignment="1">
      <alignment vertical="top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 indent="1"/>
    </xf>
    <xf numFmtId="0" fontId="0" fillId="0" borderId="8" xfId="0" applyBorder="1" applyAlignment="1">
      <alignment horizontal="left" indent="2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 indent="1"/>
    </xf>
    <xf numFmtId="0" fontId="0" fillId="0" borderId="11" xfId="0" applyBorder="1" applyAlignment="1">
      <alignment horizontal="left" vertical="top" indent="2"/>
    </xf>
    <xf numFmtId="0" fontId="0" fillId="0" borderId="18" xfId="0" applyBorder="1" applyAlignment="1">
      <alignment vertical="top"/>
    </xf>
    <xf numFmtId="0" fontId="0" fillId="0" borderId="4" xfId="0" applyBorder="1" applyAlignment="1">
      <alignment horizontal="left"/>
    </xf>
    <xf numFmtId="0" fontId="5" fillId="0" borderId="5" xfId="0" applyFont="1" applyBorder="1" applyAlignment="1">
      <alignment horizontal="left"/>
    </xf>
    <xf numFmtId="0" fontId="4" fillId="0" borderId="0" xfId="0" applyFont="1"/>
    <xf numFmtId="0" fontId="0" fillId="0" borderId="20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 indent="1"/>
    </xf>
    <xf numFmtId="0" fontId="0" fillId="0" borderId="20" xfId="0" applyBorder="1" applyAlignment="1">
      <alignment horizontal="left" indent="2"/>
    </xf>
    <xf numFmtId="0" fontId="6" fillId="0" borderId="1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 indent="1"/>
    </xf>
    <xf numFmtId="4" fontId="0" fillId="0" borderId="20" xfId="0" applyNumberFormat="1" applyBorder="1" applyAlignment="1">
      <alignment horizontal="right"/>
    </xf>
    <xf numFmtId="0" fontId="6" fillId="0" borderId="20" xfId="0" applyFont="1" applyBorder="1" applyAlignment="1">
      <alignment horizontal="left" indent="2"/>
    </xf>
    <xf numFmtId="0" fontId="5" fillId="0" borderId="7" xfId="0" applyFont="1" applyBorder="1" applyAlignment="1">
      <alignment horizontal="right"/>
    </xf>
    <xf numFmtId="0" fontId="5" fillId="0" borderId="20" xfId="0" applyFont="1" applyBorder="1" applyAlignment="1">
      <alignment horizontal="left" indent="1"/>
    </xf>
    <xf numFmtId="0" fontId="6" fillId="0" borderId="20" xfId="0" applyFont="1" applyBorder="1" applyAlignment="1">
      <alignment horizontal="left" indent="1"/>
    </xf>
    <xf numFmtId="0" fontId="5" fillId="0" borderId="6" xfId="0" applyFont="1" applyBorder="1" applyAlignment="1">
      <alignment horizontal="left" indent="1"/>
    </xf>
    <xf numFmtId="0" fontId="5" fillId="0" borderId="18" xfId="0" applyFont="1" applyBorder="1" applyAlignment="1">
      <alignment vertical="top"/>
    </xf>
    <xf numFmtId="0" fontId="6" fillId="0" borderId="0" xfId="0" applyFont="1"/>
    <xf numFmtId="4" fontId="0" fillId="0" borderId="7" xfId="0" applyNumberFormat="1" applyBorder="1" applyAlignment="1">
      <alignment horizontal="right"/>
    </xf>
    <xf numFmtId="0" fontId="4" fillId="0" borderId="1" xfId="0" applyFont="1" applyBorder="1" applyAlignment="1">
      <alignment vertical="top"/>
    </xf>
    <xf numFmtId="0" fontId="5" fillId="0" borderId="20" xfId="0" applyFont="1" applyBorder="1" applyAlignment="1">
      <alignment horizontal="left" wrapText="1"/>
    </xf>
    <xf numFmtId="0" fontId="4" fillId="2" borderId="25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 indent="1"/>
    </xf>
    <xf numFmtId="4" fontId="0" fillId="2" borderId="3" xfId="0" applyNumberFormat="1" applyFill="1" applyBorder="1" applyAlignment="1">
      <alignment horizontal="right"/>
    </xf>
    <xf numFmtId="0" fontId="4" fillId="2" borderId="13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 vertical="top" wrapText="1" indent="1"/>
    </xf>
    <xf numFmtId="0" fontId="7" fillId="2" borderId="8" xfId="0" applyFont="1" applyFill="1" applyBorder="1" applyAlignment="1">
      <alignment horizontal="left" indent="2"/>
    </xf>
    <xf numFmtId="4" fontId="4" fillId="2" borderId="20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0" fontId="4" fillId="2" borderId="20" xfId="0" applyFont="1" applyFill="1" applyBorder="1" applyAlignment="1">
      <alignment horizontal="left" indent="1"/>
    </xf>
    <xf numFmtId="0" fontId="4" fillId="2" borderId="20" xfId="0" applyFont="1" applyFill="1" applyBorder="1" applyAlignment="1">
      <alignment horizontal="left" indent="2"/>
    </xf>
    <xf numFmtId="0" fontId="4" fillId="2" borderId="16" xfId="0" applyFont="1" applyFill="1" applyBorder="1" applyAlignment="1">
      <alignment horizontal="left" indent="1"/>
    </xf>
    <xf numFmtId="0" fontId="4" fillId="2" borderId="17" xfId="0" applyFont="1" applyFill="1" applyBorder="1" applyAlignment="1">
      <alignment horizontal="left" vertical="top" indent="2"/>
    </xf>
    <xf numFmtId="0" fontId="4" fillId="2" borderId="1" xfId="0" applyFont="1" applyFill="1" applyBorder="1" applyAlignment="1">
      <alignment vertical="top"/>
    </xf>
    <xf numFmtId="0" fontId="4" fillId="2" borderId="0" xfId="0" applyFont="1" applyFill="1"/>
    <xf numFmtId="0" fontId="7" fillId="0" borderId="19" xfId="0" applyFont="1" applyBorder="1" applyAlignment="1">
      <alignment vertical="top"/>
    </xf>
    <xf numFmtId="0" fontId="5" fillId="0" borderId="9" xfId="0" applyFont="1" applyBorder="1" applyAlignment="1">
      <alignment horizontal="left" vertical="top"/>
    </xf>
    <xf numFmtId="0" fontId="0" fillId="2" borderId="25" xfId="0" applyFill="1" applyBorder="1" applyAlignment="1">
      <alignment vertical="top"/>
    </xf>
    <xf numFmtId="0" fontId="0" fillId="2" borderId="2" xfId="0" applyFill="1" applyBorder="1"/>
    <xf numFmtId="0" fontId="4" fillId="2" borderId="2" xfId="0" applyFont="1" applyFill="1" applyBorder="1" applyAlignment="1">
      <alignment horizontal="center"/>
    </xf>
    <xf numFmtId="4" fontId="4" fillId="2" borderId="3" xfId="0" applyNumberFormat="1" applyFont="1" applyFill="1" applyBorder="1" applyAlignment="1">
      <alignment horizontal="right"/>
    </xf>
    <xf numFmtId="0" fontId="4" fillId="2" borderId="15" xfId="0" applyNumberFormat="1" applyFont="1" applyFill="1" applyBorder="1" applyAlignment="1">
      <alignment horizontal="left"/>
    </xf>
    <xf numFmtId="0" fontId="4" fillId="2" borderId="1" xfId="0" applyNumberFormat="1" applyFont="1" applyFill="1" applyBorder="1" applyAlignment="1">
      <alignment horizontal="left" vertical="top"/>
    </xf>
    <xf numFmtId="0" fontId="5" fillId="0" borderId="20" xfId="0" applyFont="1" applyBorder="1" applyAlignment="1">
      <alignment vertical="top"/>
    </xf>
    <xf numFmtId="0" fontId="5" fillId="0" borderId="26" xfId="0" applyFont="1" applyBorder="1" applyAlignment="1">
      <alignment horizontal="left" vertical="center"/>
    </xf>
    <xf numFmtId="0" fontId="7" fillId="0" borderId="27" xfId="0" applyFont="1" applyBorder="1" applyAlignment="1">
      <alignment horizontal="center" vertical="top"/>
    </xf>
    <xf numFmtId="4" fontId="0" fillId="0" borderId="28" xfId="0" applyNumberFormat="1" applyBorder="1"/>
    <xf numFmtId="0" fontId="5" fillId="0" borderId="29" xfId="0" applyFont="1" applyBorder="1" applyAlignment="1">
      <alignment horizontal="left"/>
    </xf>
    <xf numFmtId="0" fontId="7" fillId="0" borderId="20" xfId="0" applyFont="1" applyBorder="1" applyAlignment="1">
      <alignment horizontal="center"/>
    </xf>
    <xf numFmtId="0" fontId="0" fillId="0" borderId="30" xfId="0" applyBorder="1"/>
    <xf numFmtId="0" fontId="5" fillId="0" borderId="29" xfId="0" applyFont="1" applyBorder="1" applyAlignment="1">
      <alignment horizontal="left" vertical="top"/>
    </xf>
    <xf numFmtId="0" fontId="7" fillId="0" borderId="20" xfId="0" applyFont="1" applyBorder="1" applyAlignment="1">
      <alignment horizontal="center" vertical="top"/>
    </xf>
    <xf numFmtId="4" fontId="0" fillId="0" borderId="30" xfId="0" applyNumberFormat="1" applyBorder="1" applyAlignment="1">
      <alignment horizontal="right"/>
    </xf>
    <xf numFmtId="4" fontId="6" fillId="0" borderId="30" xfId="0" applyNumberFormat="1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6" fillId="0" borderId="29" xfId="0" applyFont="1" applyBorder="1"/>
    <xf numFmtId="0" fontId="4" fillId="0" borderId="20" xfId="0" applyFont="1" applyBorder="1" applyAlignment="1">
      <alignment horizontal="center"/>
    </xf>
    <xf numFmtId="0" fontId="0" fillId="0" borderId="29" xfId="0" applyBorder="1"/>
    <xf numFmtId="0" fontId="0" fillId="0" borderId="20" xfId="0" applyBorder="1"/>
    <xf numFmtId="0" fontId="6" fillId="0" borderId="31" xfId="0" applyFont="1" applyBorder="1"/>
    <xf numFmtId="0" fontId="0" fillId="0" borderId="32" xfId="0" applyBorder="1"/>
    <xf numFmtId="0" fontId="0" fillId="0" borderId="33" xfId="0" applyBorder="1"/>
    <xf numFmtId="0" fontId="4" fillId="2" borderId="20" xfId="0" applyFont="1" applyFill="1" applyBorder="1" applyAlignment="1">
      <alignment horizontal="center"/>
    </xf>
    <xf numFmtId="0" fontId="4" fillId="2" borderId="29" xfId="0" applyFont="1" applyFill="1" applyBorder="1"/>
    <xf numFmtId="4" fontId="4" fillId="2" borderId="30" xfId="0" applyNumberFormat="1" applyFont="1" applyFill="1" applyBorder="1" applyAlignment="1">
      <alignment horizontal="right"/>
    </xf>
    <xf numFmtId="0" fontId="8" fillId="0" borderId="0" xfId="0" applyFont="1"/>
    <xf numFmtId="0" fontId="9" fillId="2" borderId="22" xfId="0" applyFont="1" applyFill="1" applyBorder="1"/>
    <xf numFmtId="0" fontId="9" fillId="2" borderId="23" xfId="0" applyFont="1" applyFill="1" applyBorder="1" applyAlignment="1">
      <alignment horizontal="center"/>
    </xf>
    <xf numFmtId="4" fontId="9" fillId="2" borderId="24" xfId="0" applyNumberFormat="1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4" fillId="0" borderId="4" xfId="0" applyNumberFormat="1" applyFont="1" applyBorder="1" applyAlignment="1">
      <alignment horizontal="left" indent="1"/>
    </xf>
    <xf numFmtId="0" fontId="4" fillId="0" borderId="4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0" fillId="0" borderId="0" xfId="0" applyNumberFormat="1"/>
    <xf numFmtId="4" fontId="4" fillId="0" borderId="4" xfId="0" applyNumberFormat="1" applyFont="1" applyBorder="1" applyAlignment="1">
      <alignment horizontal="left" indent="1"/>
    </xf>
    <xf numFmtId="4" fontId="4" fillId="2" borderId="2" xfId="0" applyNumberFormat="1" applyFont="1" applyFill="1" applyBorder="1" applyAlignment="1">
      <alignment horizontal="left" indent="1"/>
    </xf>
    <xf numFmtId="4" fontId="0" fillId="0" borderId="12" xfId="0" applyNumberFormat="1" applyBorder="1" applyAlignment="1">
      <alignment horizontal="right" vertical="top"/>
    </xf>
    <xf numFmtId="4" fontId="7" fillId="2" borderId="7" xfId="0" applyNumberFormat="1" applyFont="1" applyFill="1" applyBorder="1" applyAlignment="1">
      <alignment horizontal="right"/>
    </xf>
    <xf numFmtId="4" fontId="4" fillId="2" borderId="17" xfId="0" applyNumberFormat="1" applyFont="1" applyFill="1" applyBorder="1" applyAlignment="1">
      <alignment horizontal="left" vertical="top" indent="2"/>
    </xf>
    <xf numFmtId="4" fontId="4" fillId="2" borderId="0" xfId="0" applyNumberFormat="1" applyFont="1" applyFill="1"/>
    <xf numFmtId="4" fontId="0" fillId="2" borderId="2" xfId="0" applyNumberFormat="1" applyFill="1" applyBorder="1"/>
    <xf numFmtId="4" fontId="4" fillId="0" borderId="0" xfId="0" applyNumberFormat="1" applyFont="1"/>
    <xf numFmtId="4" fontId="5" fillId="0" borderId="7" xfId="0" applyNumberFormat="1" applyFont="1" applyBorder="1" applyAlignment="1">
      <alignment horizontal="right"/>
    </xf>
    <xf numFmtId="4" fontId="7" fillId="0" borderId="27" xfId="0" applyNumberFormat="1" applyFont="1" applyBorder="1" applyAlignment="1">
      <alignment horizontal="center" wrapText="1"/>
    </xf>
    <xf numFmtId="4" fontId="7" fillId="0" borderId="20" xfId="0" applyNumberFormat="1" applyFont="1" applyBorder="1" applyAlignment="1">
      <alignment horizontal="center"/>
    </xf>
    <xf numFmtId="4" fontId="7" fillId="0" borderId="20" xfId="0" applyNumberFormat="1" applyFont="1" applyBorder="1" applyAlignment="1">
      <alignment horizontal="center" wrapText="1"/>
    </xf>
    <xf numFmtId="4" fontId="4" fillId="0" borderId="20" xfId="0" applyNumberFormat="1" applyFont="1" applyBorder="1" applyAlignment="1">
      <alignment horizontal="center"/>
    </xf>
    <xf numFmtId="4" fontId="4" fillId="2" borderId="20" xfId="0" applyNumberFormat="1" applyFont="1" applyFill="1" applyBorder="1" applyAlignment="1">
      <alignment horizontal="center"/>
    </xf>
    <xf numFmtId="4" fontId="9" fillId="2" borderId="23" xfId="0" applyNumberFormat="1" applyFont="1" applyFill="1" applyBorder="1" applyAlignment="1">
      <alignment horizontal="center"/>
    </xf>
    <xf numFmtId="4" fontId="0" fillId="0" borderId="20" xfId="0" applyNumberFormat="1" applyBorder="1"/>
    <xf numFmtId="4" fontId="0" fillId="0" borderId="32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abSelected="1" topLeftCell="A5" workbookViewId="0">
      <selection activeCell="F48" sqref="F48"/>
    </sheetView>
  </sheetViews>
  <sheetFormatPr defaultRowHeight="12.75" x14ac:dyDescent="0.2"/>
  <cols>
    <col min="1" max="1" width="19"/>
    <col min="2" max="2" width="74"/>
    <col min="3" max="3" width="28"/>
    <col min="4" max="4" width="27" style="83"/>
    <col min="5" max="5" width="24"/>
    <col min="6" max="6" width="19.85546875" customWidth="1"/>
  </cols>
  <sheetData>
    <row r="1" spans="1:6" x14ac:dyDescent="0.2">
      <c r="A1" s="1" t="s">
        <v>0</v>
      </c>
    </row>
    <row r="2" spans="1:6" ht="13.5" thickBot="1" x14ac:dyDescent="0.25"/>
    <row r="3" spans="1:6" ht="15.75" thickBot="1" x14ac:dyDescent="0.3">
      <c r="A3" s="9" t="s">
        <v>1</v>
      </c>
      <c r="B3" s="77" t="s">
        <v>107</v>
      </c>
      <c r="C3" s="78" t="s">
        <v>108</v>
      </c>
      <c r="D3" s="84" t="s">
        <v>109</v>
      </c>
      <c r="E3" s="79" t="s">
        <v>110</v>
      </c>
      <c r="F3" s="80" t="s">
        <v>111</v>
      </c>
    </row>
    <row r="4" spans="1:6" s="11" customFormat="1" ht="13.5" thickBot="1" x14ac:dyDescent="0.25">
      <c r="A4" s="28">
        <v>62</v>
      </c>
      <c r="B4" s="29" t="s">
        <v>86</v>
      </c>
      <c r="C4" s="30"/>
      <c r="D4" s="85"/>
      <c r="E4" s="29"/>
      <c r="F4" s="48">
        <f>SUM(F5:F14)</f>
        <v>0</v>
      </c>
    </row>
    <row r="5" spans="1:6" x14ac:dyDescent="0.2">
      <c r="A5" s="27" t="s">
        <v>61</v>
      </c>
      <c r="B5" s="27" t="s">
        <v>64</v>
      </c>
      <c r="C5" s="14" t="s">
        <v>45</v>
      </c>
      <c r="D5" s="17">
        <v>252.03</v>
      </c>
      <c r="E5" s="17">
        <v>0</v>
      </c>
      <c r="F5" s="17">
        <f>D5*E5</f>
        <v>0</v>
      </c>
    </row>
    <row r="6" spans="1:6" x14ac:dyDescent="0.2">
      <c r="A6" s="2" t="s">
        <v>2</v>
      </c>
      <c r="B6" s="20" t="s">
        <v>73</v>
      </c>
      <c r="C6" s="21" t="s">
        <v>74</v>
      </c>
      <c r="D6" s="17">
        <v>19.07</v>
      </c>
      <c r="E6" s="17">
        <v>0</v>
      </c>
      <c r="F6" s="17">
        <f>D6*E6</f>
        <v>0</v>
      </c>
    </row>
    <row r="7" spans="1:6" x14ac:dyDescent="0.2">
      <c r="A7" s="2" t="s">
        <v>3</v>
      </c>
      <c r="B7" s="3" t="s">
        <v>24</v>
      </c>
      <c r="C7" s="4" t="s">
        <v>46</v>
      </c>
      <c r="D7" s="25">
        <v>1</v>
      </c>
      <c r="E7" s="17">
        <v>0</v>
      </c>
      <c r="F7" s="17">
        <f t="shared" ref="F7:F14" si="0">D7*E7</f>
        <v>0</v>
      </c>
    </row>
    <row r="8" spans="1:6" x14ac:dyDescent="0.2">
      <c r="A8" s="2" t="s">
        <v>4</v>
      </c>
      <c r="B8" s="3" t="s">
        <v>25</v>
      </c>
      <c r="C8" s="4" t="s">
        <v>45</v>
      </c>
      <c r="D8" s="25">
        <v>58.23</v>
      </c>
      <c r="E8" s="17">
        <v>0</v>
      </c>
      <c r="F8" s="17">
        <f t="shared" si="0"/>
        <v>0</v>
      </c>
    </row>
    <row r="9" spans="1:6" x14ac:dyDescent="0.2">
      <c r="A9" s="2" t="s">
        <v>5</v>
      </c>
      <c r="B9" s="3" t="s">
        <v>26</v>
      </c>
      <c r="C9" s="4" t="s">
        <v>45</v>
      </c>
      <c r="D9" s="25">
        <v>221.29</v>
      </c>
      <c r="E9" s="17">
        <v>0</v>
      </c>
      <c r="F9" s="17">
        <f t="shared" si="0"/>
        <v>0</v>
      </c>
    </row>
    <row r="10" spans="1:6" x14ac:dyDescent="0.2">
      <c r="A10" s="5" t="s">
        <v>6</v>
      </c>
      <c r="B10" s="6" t="s">
        <v>27</v>
      </c>
      <c r="C10" s="7" t="s">
        <v>45</v>
      </c>
      <c r="D10" s="86">
        <v>221.29</v>
      </c>
      <c r="E10" s="17">
        <v>0</v>
      </c>
      <c r="F10" s="17">
        <f t="shared" si="0"/>
        <v>0</v>
      </c>
    </row>
    <row r="11" spans="1:6" x14ac:dyDescent="0.2">
      <c r="A11" s="2" t="s">
        <v>7</v>
      </c>
      <c r="B11" s="22" t="s">
        <v>75</v>
      </c>
      <c r="C11" s="4" t="s">
        <v>45</v>
      </c>
      <c r="D11" s="25">
        <v>30.74</v>
      </c>
      <c r="E11" s="17">
        <v>0</v>
      </c>
      <c r="F11" s="17">
        <f t="shared" si="0"/>
        <v>0</v>
      </c>
    </row>
    <row r="12" spans="1:6" x14ac:dyDescent="0.2">
      <c r="A12" s="2" t="s">
        <v>8</v>
      </c>
      <c r="B12" s="3" t="s">
        <v>28</v>
      </c>
      <c r="C12" s="4" t="s">
        <v>45</v>
      </c>
      <c r="D12" s="25">
        <v>30.74</v>
      </c>
      <c r="E12" s="17">
        <v>0</v>
      </c>
      <c r="F12" s="17">
        <f t="shared" si="0"/>
        <v>0</v>
      </c>
    </row>
    <row r="13" spans="1:6" x14ac:dyDescent="0.2">
      <c r="A13" s="10" t="s">
        <v>63</v>
      </c>
      <c r="B13" s="81" t="s">
        <v>76</v>
      </c>
      <c r="C13" s="82"/>
      <c r="D13" s="25">
        <v>25.5</v>
      </c>
      <c r="E13" s="17">
        <v>0</v>
      </c>
      <c r="F13" s="17">
        <f t="shared" si="0"/>
        <v>0</v>
      </c>
    </row>
    <row r="14" spans="1:6" x14ac:dyDescent="0.2">
      <c r="A14" s="2" t="s">
        <v>9</v>
      </c>
      <c r="B14" s="3" t="s">
        <v>29</v>
      </c>
      <c r="C14" s="4" t="s">
        <v>47</v>
      </c>
      <c r="D14" s="25">
        <v>10.46</v>
      </c>
      <c r="E14" s="17">
        <v>0</v>
      </c>
      <c r="F14" s="17">
        <f t="shared" si="0"/>
        <v>0</v>
      </c>
    </row>
    <row r="15" spans="1:6" s="11" customFormat="1" x14ac:dyDescent="0.2">
      <c r="A15" s="32">
        <v>764</v>
      </c>
      <c r="B15" s="33" t="s">
        <v>70</v>
      </c>
      <c r="C15" s="34" t="s">
        <v>65</v>
      </c>
      <c r="D15" s="87" t="s">
        <v>65</v>
      </c>
      <c r="E15" s="35" t="s">
        <v>65</v>
      </c>
      <c r="F15" s="35">
        <f>SUM(F16:F20)</f>
        <v>0</v>
      </c>
    </row>
    <row r="16" spans="1:6" x14ac:dyDescent="0.2">
      <c r="A16" s="12" t="s">
        <v>69</v>
      </c>
      <c r="B16" s="13" t="s">
        <v>71</v>
      </c>
      <c r="C16" s="18" t="s">
        <v>72</v>
      </c>
      <c r="D16" s="25">
        <v>14.45</v>
      </c>
      <c r="E16" s="17">
        <v>0</v>
      </c>
      <c r="F16" s="17">
        <f t="shared" ref="F16:F20" si="1">D16*E16</f>
        <v>0</v>
      </c>
    </row>
    <row r="17" spans="1:6" x14ac:dyDescent="0.2">
      <c r="A17" s="2" t="s">
        <v>10</v>
      </c>
      <c r="B17" s="3" t="s">
        <v>30</v>
      </c>
      <c r="C17" s="4" t="s">
        <v>48</v>
      </c>
      <c r="D17" s="25">
        <v>14.45</v>
      </c>
      <c r="E17" s="17">
        <v>0</v>
      </c>
      <c r="F17" s="17">
        <f t="shared" si="1"/>
        <v>0</v>
      </c>
    </row>
    <row r="18" spans="1:6" x14ac:dyDescent="0.2">
      <c r="A18" s="10" t="s">
        <v>62</v>
      </c>
      <c r="B18" s="3" t="s">
        <v>31</v>
      </c>
      <c r="C18" s="4" t="s">
        <v>48</v>
      </c>
      <c r="D18" s="25">
        <v>18.7</v>
      </c>
      <c r="E18" s="17">
        <v>0</v>
      </c>
      <c r="F18" s="17">
        <f t="shared" si="1"/>
        <v>0</v>
      </c>
    </row>
    <row r="19" spans="1:6" x14ac:dyDescent="0.2">
      <c r="A19" s="2" t="s">
        <v>11</v>
      </c>
      <c r="B19" s="3" t="s">
        <v>32</v>
      </c>
      <c r="C19" s="4" t="s">
        <v>48</v>
      </c>
      <c r="D19" s="25">
        <v>18.7</v>
      </c>
      <c r="E19" s="17">
        <v>0</v>
      </c>
      <c r="F19" s="17">
        <f t="shared" si="1"/>
        <v>0</v>
      </c>
    </row>
    <row r="20" spans="1:6" x14ac:dyDescent="0.2">
      <c r="A20" s="2" t="s">
        <v>12</v>
      </c>
      <c r="B20" s="3" t="s">
        <v>33</v>
      </c>
      <c r="C20" s="4" t="s">
        <v>49</v>
      </c>
      <c r="D20" s="25">
        <v>584.6</v>
      </c>
      <c r="E20" s="17">
        <v>0</v>
      </c>
      <c r="F20" s="17">
        <f t="shared" si="1"/>
        <v>0</v>
      </c>
    </row>
    <row r="21" spans="1:6" s="11" customFormat="1" x14ac:dyDescent="0.2">
      <c r="A21" s="36">
        <v>767</v>
      </c>
      <c r="B21" s="37" t="s">
        <v>68</v>
      </c>
      <c r="C21" s="38"/>
      <c r="D21" s="35"/>
      <c r="E21" s="35" t="s">
        <v>65</v>
      </c>
      <c r="F21" s="35">
        <f>SUM(F22:F26)</f>
        <v>0</v>
      </c>
    </row>
    <row r="22" spans="1:6" x14ac:dyDescent="0.2">
      <c r="A22" s="15" t="s">
        <v>66</v>
      </c>
      <c r="B22" s="16" t="s">
        <v>67</v>
      </c>
      <c r="C22" s="4" t="s">
        <v>50</v>
      </c>
      <c r="D22" s="25">
        <v>2</v>
      </c>
      <c r="E22" s="17">
        <v>0</v>
      </c>
      <c r="F22" s="17">
        <f t="shared" ref="F22:F26" si="2">D22*E22</f>
        <v>0</v>
      </c>
    </row>
    <row r="23" spans="1:6" x14ac:dyDescent="0.2">
      <c r="A23" s="2" t="s">
        <v>13</v>
      </c>
      <c r="B23" s="3" t="s">
        <v>34</v>
      </c>
      <c r="C23" s="4" t="s">
        <v>48</v>
      </c>
      <c r="D23" s="25">
        <v>6.2</v>
      </c>
      <c r="E23" s="17">
        <v>0</v>
      </c>
      <c r="F23" s="17">
        <f t="shared" si="2"/>
        <v>0</v>
      </c>
    </row>
    <row r="24" spans="1:6" x14ac:dyDescent="0.2">
      <c r="A24" s="2" t="s">
        <v>14</v>
      </c>
      <c r="B24" s="3" t="s">
        <v>35</v>
      </c>
      <c r="C24" s="4" t="s">
        <v>45</v>
      </c>
      <c r="D24" s="25">
        <v>2.92</v>
      </c>
      <c r="E24" s="17">
        <v>0</v>
      </c>
      <c r="F24" s="17">
        <f t="shared" si="2"/>
        <v>0</v>
      </c>
    </row>
    <row r="25" spans="1:6" x14ac:dyDescent="0.2">
      <c r="A25" s="2" t="s">
        <v>15</v>
      </c>
      <c r="B25" s="3" t="s">
        <v>36</v>
      </c>
      <c r="C25" s="4" t="s">
        <v>51</v>
      </c>
      <c r="D25" s="25">
        <v>1</v>
      </c>
      <c r="E25" s="17">
        <v>0</v>
      </c>
      <c r="F25" s="17">
        <f t="shared" si="2"/>
        <v>0</v>
      </c>
    </row>
    <row r="26" spans="1:6" x14ac:dyDescent="0.2">
      <c r="A26" s="2" t="s">
        <v>16</v>
      </c>
      <c r="B26" s="3" t="s">
        <v>37</v>
      </c>
      <c r="C26" s="4" t="s">
        <v>47</v>
      </c>
      <c r="D26" s="25">
        <v>7.0000000000000007E-2</v>
      </c>
      <c r="E26" s="17">
        <v>0</v>
      </c>
      <c r="F26" s="17">
        <f t="shared" si="2"/>
        <v>0</v>
      </c>
    </row>
    <row r="27" spans="1:6" s="11" customFormat="1" x14ac:dyDescent="0.2">
      <c r="A27" s="49">
        <v>94</v>
      </c>
      <c r="B27" s="39" t="s">
        <v>87</v>
      </c>
      <c r="C27" s="40"/>
      <c r="D27" s="88"/>
      <c r="E27" s="35" t="s">
        <v>65</v>
      </c>
      <c r="F27" s="35">
        <f>SUM(F28:F36)</f>
        <v>0</v>
      </c>
    </row>
    <row r="28" spans="1:6" x14ac:dyDescent="0.2">
      <c r="A28" s="2" t="s">
        <v>17</v>
      </c>
      <c r="B28" s="3" t="s">
        <v>38</v>
      </c>
      <c r="C28" s="4" t="s">
        <v>45</v>
      </c>
      <c r="D28" s="25">
        <v>224.5</v>
      </c>
      <c r="E28" s="17">
        <v>0</v>
      </c>
      <c r="F28" s="17">
        <f t="shared" ref="F28:F36" si="3">D28*E28</f>
        <v>0</v>
      </c>
    </row>
    <row r="29" spans="1:6" x14ac:dyDescent="0.2">
      <c r="A29" s="2" t="s">
        <v>18</v>
      </c>
      <c r="B29" s="3" t="s">
        <v>39</v>
      </c>
      <c r="C29" s="4" t="s">
        <v>45</v>
      </c>
      <c r="D29" s="25">
        <v>673.5</v>
      </c>
      <c r="E29" s="17">
        <v>0</v>
      </c>
      <c r="F29" s="17">
        <f t="shared" si="3"/>
        <v>0</v>
      </c>
    </row>
    <row r="30" spans="1:6" x14ac:dyDescent="0.2">
      <c r="A30" s="2" t="s">
        <v>19</v>
      </c>
      <c r="B30" s="3" t="s">
        <v>40</v>
      </c>
      <c r="C30" s="4" t="s">
        <v>45</v>
      </c>
      <c r="D30" s="25">
        <v>224.5</v>
      </c>
      <c r="E30" s="17">
        <v>0</v>
      </c>
      <c r="F30" s="17">
        <f t="shared" si="3"/>
        <v>0</v>
      </c>
    </row>
    <row r="31" spans="1:6" x14ac:dyDescent="0.2">
      <c r="A31" s="2" t="s">
        <v>20</v>
      </c>
      <c r="B31" s="3" t="s">
        <v>41</v>
      </c>
      <c r="C31" s="4" t="s">
        <v>47</v>
      </c>
      <c r="D31" s="25">
        <v>8.25</v>
      </c>
      <c r="E31" s="17">
        <v>0</v>
      </c>
      <c r="F31" s="17">
        <f t="shared" si="3"/>
        <v>0</v>
      </c>
    </row>
    <row r="32" spans="1:6" x14ac:dyDescent="0.2">
      <c r="A32" s="2" t="s">
        <v>21</v>
      </c>
      <c r="B32" s="3" t="s">
        <v>42</v>
      </c>
      <c r="C32" s="4" t="s">
        <v>45</v>
      </c>
      <c r="D32" s="25">
        <v>16.260000000000002</v>
      </c>
      <c r="E32" s="17">
        <v>0</v>
      </c>
      <c r="F32" s="17">
        <f t="shared" si="3"/>
        <v>0</v>
      </c>
    </row>
    <row r="33" spans="1:6" x14ac:dyDescent="0.2">
      <c r="A33" s="2" t="s">
        <v>22</v>
      </c>
      <c r="B33" s="3" t="s">
        <v>43</v>
      </c>
      <c r="C33" s="4" t="s">
        <v>45</v>
      </c>
      <c r="D33" s="25">
        <v>260.5</v>
      </c>
      <c r="E33" s="17">
        <v>0</v>
      </c>
      <c r="F33" s="17">
        <f t="shared" si="3"/>
        <v>0</v>
      </c>
    </row>
    <row r="34" spans="1:6" x14ac:dyDescent="0.2">
      <c r="A34" s="2" t="s">
        <v>23</v>
      </c>
      <c r="B34" s="3" t="s">
        <v>44</v>
      </c>
      <c r="C34" s="4" t="s">
        <v>45</v>
      </c>
      <c r="D34" s="25">
        <v>260.5</v>
      </c>
      <c r="E34" s="17">
        <v>0</v>
      </c>
      <c r="F34" s="17">
        <f t="shared" si="3"/>
        <v>0</v>
      </c>
    </row>
    <row r="35" spans="1:6" x14ac:dyDescent="0.2">
      <c r="A35" s="23" t="s">
        <v>77</v>
      </c>
      <c r="B35" s="24" t="s">
        <v>78</v>
      </c>
      <c r="C35" s="24" t="s">
        <v>79</v>
      </c>
      <c r="D35" s="25">
        <v>260.5</v>
      </c>
      <c r="E35" s="17">
        <v>0</v>
      </c>
      <c r="F35" s="17">
        <f t="shared" si="3"/>
        <v>0</v>
      </c>
    </row>
    <row r="36" spans="1:6" x14ac:dyDescent="0.2">
      <c r="A36" s="8" t="s">
        <v>52</v>
      </c>
      <c r="B36" s="24" t="s">
        <v>80</v>
      </c>
      <c r="C36" s="24" t="s">
        <v>81</v>
      </c>
      <c r="D36" s="25">
        <v>2</v>
      </c>
      <c r="E36" s="17">
        <v>0</v>
      </c>
      <c r="F36" s="17">
        <f t="shared" si="3"/>
        <v>0</v>
      </c>
    </row>
    <row r="37" spans="1:6" s="11" customFormat="1" x14ac:dyDescent="0.2">
      <c r="A37" s="50">
        <v>97</v>
      </c>
      <c r="B37" s="42" t="s">
        <v>82</v>
      </c>
      <c r="C37" s="42"/>
      <c r="D37" s="89"/>
      <c r="E37" s="35" t="s">
        <v>65</v>
      </c>
      <c r="F37" s="35">
        <f>SUM(F38:F39)</f>
        <v>0</v>
      </c>
    </row>
    <row r="38" spans="1:6" x14ac:dyDescent="0.2">
      <c r="A38" s="8" t="s">
        <v>53</v>
      </c>
      <c r="B38" s="24" t="s">
        <v>83</v>
      </c>
      <c r="C38" s="24" t="s">
        <v>79</v>
      </c>
      <c r="D38" s="83">
        <v>220.29</v>
      </c>
      <c r="E38" s="17">
        <v>0</v>
      </c>
      <c r="F38" s="17">
        <f t="shared" ref="F38:F39" si="4">D38*E38</f>
        <v>0</v>
      </c>
    </row>
    <row r="39" spans="1:6" x14ac:dyDescent="0.2">
      <c r="A39" s="8" t="s">
        <v>54</v>
      </c>
      <c r="B39" s="24" t="s">
        <v>84</v>
      </c>
      <c r="C39" s="24" t="s">
        <v>79</v>
      </c>
      <c r="D39" s="83">
        <v>30.74</v>
      </c>
      <c r="E39" s="17">
        <v>0</v>
      </c>
      <c r="F39" s="17">
        <f t="shared" si="4"/>
        <v>0</v>
      </c>
    </row>
    <row r="40" spans="1:6" s="11" customFormat="1" x14ac:dyDescent="0.2">
      <c r="A40" s="41" t="s">
        <v>88</v>
      </c>
      <c r="B40" s="42" t="s">
        <v>85</v>
      </c>
      <c r="C40" s="42"/>
      <c r="D40" s="89"/>
      <c r="E40" s="35" t="s">
        <v>65</v>
      </c>
      <c r="F40" s="35">
        <f>SUM(F41:F45)</f>
        <v>0</v>
      </c>
    </row>
    <row r="41" spans="1:6" x14ac:dyDescent="0.2">
      <c r="A41" s="8" t="s">
        <v>55</v>
      </c>
      <c r="B41" s="24" t="s">
        <v>89</v>
      </c>
      <c r="C41" s="24" t="s">
        <v>94</v>
      </c>
      <c r="D41" s="83">
        <v>5.56</v>
      </c>
      <c r="E41" s="17">
        <v>0</v>
      </c>
      <c r="F41" s="17">
        <f t="shared" ref="F41:F45" si="5">D41*E41</f>
        <v>0</v>
      </c>
    </row>
    <row r="42" spans="1:6" x14ac:dyDescent="0.2">
      <c r="A42" s="8" t="s">
        <v>56</v>
      </c>
      <c r="B42" s="24" t="s">
        <v>92</v>
      </c>
      <c r="C42" s="24" t="s">
        <v>94</v>
      </c>
      <c r="D42" s="83">
        <v>5.56</v>
      </c>
      <c r="E42" s="17">
        <v>0</v>
      </c>
      <c r="F42" s="17">
        <f t="shared" si="5"/>
        <v>0</v>
      </c>
    </row>
    <row r="43" spans="1:6" x14ac:dyDescent="0.2">
      <c r="A43" s="8" t="s">
        <v>57</v>
      </c>
      <c r="B43" s="24" t="s">
        <v>91</v>
      </c>
      <c r="C43" s="24" t="s">
        <v>94</v>
      </c>
      <c r="D43" s="83">
        <v>5.56</v>
      </c>
      <c r="E43" s="17">
        <v>0</v>
      </c>
      <c r="F43" s="17">
        <f t="shared" si="5"/>
        <v>0</v>
      </c>
    </row>
    <row r="44" spans="1:6" x14ac:dyDescent="0.2">
      <c r="A44" s="8" t="s">
        <v>58</v>
      </c>
      <c r="B44" s="24" t="s">
        <v>93</v>
      </c>
      <c r="C44" s="24" t="s">
        <v>94</v>
      </c>
      <c r="D44" s="83">
        <v>111.18</v>
      </c>
      <c r="E44" s="17">
        <v>0</v>
      </c>
      <c r="F44" s="17">
        <f t="shared" si="5"/>
        <v>0</v>
      </c>
    </row>
    <row r="45" spans="1:6" x14ac:dyDescent="0.2">
      <c r="A45" s="8" t="s">
        <v>59</v>
      </c>
      <c r="B45" s="24" t="s">
        <v>90</v>
      </c>
      <c r="C45" s="24" t="s">
        <v>94</v>
      </c>
      <c r="D45" s="83">
        <v>5.56</v>
      </c>
      <c r="E45" s="17">
        <v>0</v>
      </c>
      <c r="F45" s="17">
        <f t="shared" si="5"/>
        <v>0</v>
      </c>
    </row>
    <row r="47" spans="1:6" ht="13.5" thickBot="1" x14ac:dyDescent="0.25"/>
    <row r="48" spans="1:6" ht="13.5" thickBot="1" x14ac:dyDescent="0.25">
      <c r="A48" s="45" t="s">
        <v>60</v>
      </c>
      <c r="B48" s="46"/>
      <c r="C48" s="47" t="s">
        <v>95</v>
      </c>
      <c r="D48" s="90"/>
      <c r="E48" s="46"/>
      <c r="F48" s="31">
        <f>F40+F37+F27+F21+F15+F4</f>
        <v>0</v>
      </c>
    </row>
    <row r="50" spans="1:5" x14ac:dyDescent="0.2">
      <c r="A50" s="43" t="s">
        <v>65</v>
      </c>
    </row>
    <row r="51" spans="1:5" s="11" customFormat="1" x14ac:dyDescent="0.2">
      <c r="B51" s="11" t="s">
        <v>96</v>
      </c>
      <c r="D51" s="91"/>
    </row>
    <row r="52" spans="1:5" x14ac:dyDescent="0.2">
      <c r="A52" s="10" t="s">
        <v>65</v>
      </c>
      <c r="B52" s="19" t="s">
        <v>65</v>
      </c>
      <c r="C52" s="19" t="s">
        <v>65</v>
      </c>
      <c r="D52" s="92" t="s">
        <v>65</v>
      </c>
    </row>
    <row r="53" spans="1:5" x14ac:dyDescent="0.2">
      <c r="A53" s="44" t="s">
        <v>65</v>
      </c>
      <c r="B53" s="52" t="s">
        <v>97</v>
      </c>
      <c r="C53" s="53" t="s">
        <v>95</v>
      </c>
      <c r="D53" s="93" t="s">
        <v>95</v>
      </c>
      <c r="E53" s="54">
        <f>F48</f>
        <v>0</v>
      </c>
    </row>
    <row r="54" spans="1:5" x14ac:dyDescent="0.2">
      <c r="A54" s="10" t="s">
        <v>65</v>
      </c>
      <c r="B54" s="55" t="s">
        <v>65</v>
      </c>
      <c r="C54" s="56" t="s">
        <v>65</v>
      </c>
      <c r="D54" s="94" t="s">
        <v>65</v>
      </c>
      <c r="E54" s="57"/>
    </row>
    <row r="55" spans="1:5" x14ac:dyDescent="0.2">
      <c r="A55" s="44" t="s">
        <v>65</v>
      </c>
      <c r="B55" s="58" t="s">
        <v>98</v>
      </c>
      <c r="C55" s="59" t="s">
        <v>95</v>
      </c>
      <c r="D55" s="95" t="s">
        <v>95</v>
      </c>
      <c r="E55" s="60">
        <v>0</v>
      </c>
    </row>
    <row r="56" spans="1:5" x14ac:dyDescent="0.2">
      <c r="A56" s="10" t="s">
        <v>65</v>
      </c>
      <c r="B56" s="55" t="s">
        <v>65</v>
      </c>
      <c r="C56" s="56" t="s">
        <v>65</v>
      </c>
      <c r="D56" s="94" t="s">
        <v>65</v>
      </c>
      <c r="E56" s="61" t="s">
        <v>65</v>
      </c>
    </row>
    <row r="57" spans="1:5" x14ac:dyDescent="0.2">
      <c r="A57" s="10" t="s">
        <v>65</v>
      </c>
      <c r="B57" s="55" t="s">
        <v>99</v>
      </c>
      <c r="C57" s="56" t="s">
        <v>95</v>
      </c>
      <c r="D57" s="94" t="s">
        <v>95</v>
      </c>
      <c r="E57" s="60">
        <v>0</v>
      </c>
    </row>
    <row r="58" spans="1:5" x14ac:dyDescent="0.2">
      <c r="A58" s="10" t="s">
        <v>65</v>
      </c>
      <c r="B58" s="55" t="s">
        <v>65</v>
      </c>
      <c r="C58" s="56" t="s">
        <v>65</v>
      </c>
      <c r="D58" s="94" t="s">
        <v>65</v>
      </c>
      <c r="E58" s="61" t="s">
        <v>65</v>
      </c>
    </row>
    <row r="59" spans="1:5" x14ac:dyDescent="0.2">
      <c r="A59" s="10" t="s">
        <v>65</v>
      </c>
      <c r="B59" s="55" t="s">
        <v>100</v>
      </c>
      <c r="C59" s="56" t="s">
        <v>95</v>
      </c>
      <c r="D59" s="94" t="s">
        <v>95</v>
      </c>
      <c r="E59" s="60">
        <v>0</v>
      </c>
    </row>
    <row r="60" spans="1:5" x14ac:dyDescent="0.2">
      <c r="A60" s="10" t="s">
        <v>65</v>
      </c>
      <c r="B60" s="62" t="s">
        <v>65</v>
      </c>
      <c r="C60" s="56" t="s">
        <v>65</v>
      </c>
      <c r="D60" s="94" t="s">
        <v>65</v>
      </c>
      <c r="E60" s="61" t="s">
        <v>65</v>
      </c>
    </row>
    <row r="61" spans="1:5" x14ac:dyDescent="0.2">
      <c r="A61" s="24" t="s">
        <v>65</v>
      </c>
      <c r="B61" s="63" t="s">
        <v>101</v>
      </c>
      <c r="C61" s="64" t="s">
        <v>95</v>
      </c>
      <c r="D61" s="96" t="s">
        <v>95</v>
      </c>
      <c r="E61" s="60">
        <f>E53+E55+E57+E59</f>
        <v>0</v>
      </c>
    </row>
    <row r="62" spans="1:5" x14ac:dyDescent="0.2">
      <c r="A62" s="23" t="s">
        <v>65</v>
      </c>
      <c r="B62" s="65"/>
      <c r="C62" s="64"/>
      <c r="D62" s="96"/>
      <c r="E62" s="61" t="s">
        <v>65</v>
      </c>
    </row>
    <row r="63" spans="1:5" x14ac:dyDescent="0.2">
      <c r="A63" s="51"/>
      <c r="B63" s="71" t="s">
        <v>102</v>
      </c>
      <c r="C63" s="70" t="s">
        <v>106</v>
      </c>
      <c r="D63" s="97">
        <v>21</v>
      </c>
      <c r="E63" s="72">
        <f>E61*0.21</f>
        <v>0</v>
      </c>
    </row>
    <row r="64" spans="1:5" x14ac:dyDescent="0.2">
      <c r="A64" s="24" t="s">
        <v>65</v>
      </c>
      <c r="B64" s="63" t="s">
        <v>65</v>
      </c>
      <c r="C64" s="64"/>
      <c r="D64" s="96"/>
      <c r="E64" s="61" t="s">
        <v>65</v>
      </c>
    </row>
    <row r="65" spans="1:5" x14ac:dyDescent="0.2">
      <c r="A65" s="26" t="s">
        <v>65</v>
      </c>
      <c r="B65" s="63" t="s">
        <v>103</v>
      </c>
      <c r="C65" s="64" t="s">
        <v>95</v>
      </c>
      <c r="D65" s="96" t="s">
        <v>95</v>
      </c>
      <c r="E65" s="60">
        <f>E63+E61</f>
        <v>0</v>
      </c>
    </row>
    <row r="66" spans="1:5" x14ac:dyDescent="0.2">
      <c r="B66" s="65"/>
      <c r="C66" s="64"/>
      <c r="D66" s="96"/>
      <c r="E66" s="61" t="s">
        <v>65</v>
      </c>
    </row>
    <row r="67" spans="1:5" s="73" customFormat="1" ht="15.75" x14ac:dyDescent="0.25">
      <c r="B67" s="74" t="s">
        <v>104</v>
      </c>
      <c r="C67" s="75" t="s">
        <v>95</v>
      </c>
      <c r="D67" s="98" t="s">
        <v>95</v>
      </c>
      <c r="E67" s="76">
        <f>E65</f>
        <v>0</v>
      </c>
    </row>
    <row r="68" spans="1:5" x14ac:dyDescent="0.2">
      <c r="B68" s="65"/>
      <c r="C68" s="66"/>
      <c r="D68" s="99"/>
      <c r="E68" s="57"/>
    </row>
    <row r="69" spans="1:5" x14ac:dyDescent="0.2">
      <c r="B69" s="67" t="s">
        <v>105</v>
      </c>
      <c r="C69" s="68"/>
      <c r="D69" s="100"/>
      <c r="E69" s="69"/>
    </row>
  </sheetData>
  <mergeCells count="1">
    <mergeCell ref="B13:C1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22C-6e-20180130104756</dc:title>
  <dc:subject/>
  <dc:creator/>
  <cp:keywords/>
  <cp:lastModifiedBy>Majetek</cp:lastModifiedBy>
  <dcterms:modified xsi:type="dcterms:W3CDTF">2018-02-26T07:35:11Z</dcterms:modified>
</cp:coreProperties>
</file>